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filterPrivacy="1" showInkAnnotation="0" autoCompressPictures="0"/>
  <bookViews>
    <workbookView xWindow="1420" yWindow="0" windowWidth="26240" windowHeight="19880"/>
  </bookViews>
  <sheets>
    <sheet name="Allocate 200 Seats to Provinces" sheetId="7" r:id="rId1"/>
    <sheet name="Full National Results" sheetId="2" r:id="rId2"/>
    <sheet name="Nationwide Allocation" sheetId="4" r:id="rId3"/>
    <sheet name="Gauteng Province" sheetId="5" r:id="rId4"/>
    <sheet name="Final Allocation" sheetId="8" r:id="rId5"/>
  </sheets>
  <definedNames>
    <definedName name="_xlnm.Print_Titles" localSheetId="1">'Full National Results'!$1:$13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8" l="1"/>
  <c r="B15" i="7"/>
  <c r="B19" i="7"/>
  <c r="C6" i="7"/>
  <c r="D6" i="7"/>
  <c r="G6" i="7"/>
  <c r="C7" i="7"/>
  <c r="D7" i="7"/>
  <c r="G7" i="7"/>
  <c r="C8" i="7"/>
  <c r="D8" i="7"/>
  <c r="G8" i="7"/>
  <c r="C9" i="7"/>
  <c r="D9" i="7"/>
  <c r="G9" i="7"/>
  <c r="C10" i="7"/>
  <c r="D10" i="7"/>
  <c r="G10" i="7"/>
  <c r="C11" i="7"/>
  <c r="D11" i="7"/>
  <c r="G11" i="7"/>
  <c r="C12" i="7"/>
  <c r="D12" i="7"/>
  <c r="G12" i="7"/>
  <c r="C13" i="7"/>
  <c r="D13" i="7"/>
  <c r="G13" i="7"/>
  <c r="C14" i="7"/>
  <c r="D14" i="7"/>
  <c r="G14" i="7"/>
  <c r="G15" i="7"/>
  <c r="D15" i="7"/>
  <c r="E14" i="7"/>
  <c r="E13" i="7"/>
  <c r="E12" i="7"/>
  <c r="E11" i="7"/>
  <c r="E10" i="7"/>
  <c r="E9" i="7"/>
  <c r="E8" i="7"/>
  <c r="E7" i="7"/>
  <c r="E6" i="7"/>
  <c r="C35" i="5"/>
  <c r="C35" i="4"/>
</calcChain>
</file>

<file path=xl/sharedStrings.xml><?xml version="1.0" encoding="utf-8"?>
<sst xmlns="http://schemas.openxmlformats.org/spreadsheetml/2006/main" count="343" uniqueCount="117">
  <si>
    <t>Results Reports</t>
  </si>
  <si>
    <t>Detailed Results</t>
  </si>
  <si>
    <t>Results as at: 12/05/2014 12:24:49 PM</t>
  </si>
  <si>
    <t>Electoral Event:</t>
  </si>
  <si>
    <t>2014 NATIONAL ELECTION</t>
  </si>
  <si>
    <t>Province:</t>
  </si>
  <si>
    <t>All Provinces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</si>
  <si>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</si>
  <si>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</si>
  <si>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</si>
  <si>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</si>
  <si>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</si>
  <si>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</si>
  <si>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</si>
  <si>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</si>
  <si>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</si>
  <si>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Out of Country</t>
  </si>
  <si>
    <t>Total</t>
  </si>
  <si>
    <t>Party Name</t>
  </si>
  <si>
    <t>Abbr</t>
  </si>
  <si>
    <t>Votes</t>
  </si>
  <si>
    <t>% Votes</t>
  </si>
  <si>
    <t>AFRICAN CHRISTIAN DEMOCRATIC PARTY</t>
  </si>
  <si>
    <t>ACDP</t>
  </si>
  <si>
    <t>AFRICAN INDEPENDENT CONGRESS</t>
  </si>
  <si>
    <t>AIC</t>
  </si>
  <si>
    <t>AFRICAN NATIONAL CONGRESS</t>
  </si>
  <si>
    <t>ANC</t>
  </si>
  <si>
    <t>AFRICAN PEOPLE'S CONVENTION</t>
  </si>
  <si>
    <t>APC</t>
  </si>
  <si>
    <t>AGANG SOUTH AFRICA</t>
  </si>
  <si>
    <t>AGANG SA</t>
  </si>
  <si>
    <t>AL JAMA-AH</t>
  </si>
  <si>
    <t>NO_ABBR</t>
  </si>
  <si>
    <t>AZANIAN PEOPLE'S ORGANISATION</t>
  </si>
  <si>
    <t>AZAPO</t>
  </si>
  <si>
    <t>BUSHBUCKRIDGE RESIDENTS ASSOCIATION</t>
  </si>
  <si>
    <t>BRA</t>
  </si>
  <si>
    <t>CONGRESS  OF THE PEOPLE</t>
  </si>
  <si>
    <t>COPE</t>
  </si>
  <si>
    <t>DEMOCRATIC ALLIANCE</t>
  </si>
  <si>
    <t>DA</t>
  </si>
  <si>
    <t>ECONOMIC FREEDOM FIGHTERS</t>
  </si>
  <si>
    <t>EFF</t>
  </si>
  <si>
    <t>FIRST NATION LIBERATION ALLIANCE</t>
  </si>
  <si>
    <t>FINLA</t>
  </si>
  <si>
    <t>FRONT NASIONAAL/FRONT NATIONAL</t>
  </si>
  <si>
    <t>FN</t>
  </si>
  <si>
    <t>INDEPENDENT CIVIC ORGANISATION OF SOUTH AFRICA</t>
  </si>
  <si>
    <t>ICOSA</t>
  </si>
  <si>
    <t>INKATHA FREEDOM PARTY</t>
  </si>
  <si>
    <t>IFP</t>
  </si>
  <si>
    <t>KEEP IT STRAIGHT AND SIMPLE</t>
  </si>
  <si>
    <t>KISS</t>
  </si>
  <si>
    <t>KINGDOM GOVERNANCE MOVEMENT</t>
  </si>
  <si>
    <t>KGM</t>
  </si>
  <si>
    <t>MINORITY FRONT</t>
  </si>
  <si>
    <t>MF</t>
  </si>
  <si>
    <t>NATIONAL FREEDOM PARTY</t>
  </si>
  <si>
    <t>NFP</t>
  </si>
  <si>
    <t>PAN AFRICANIST CONGRESS OF AZANIA</t>
  </si>
  <si>
    <t>PAC</t>
  </si>
  <si>
    <t>PAN AFRICANIST MOVEMENT</t>
  </si>
  <si>
    <t>PAM</t>
  </si>
  <si>
    <t>PATRIOTIC ALLIANCE</t>
  </si>
  <si>
    <t>PA</t>
  </si>
  <si>
    <t>PEOPLES ALLIANCE</t>
  </si>
  <si>
    <t>PAL</t>
  </si>
  <si>
    <t>UBUNTU PARTY</t>
  </si>
  <si>
    <t>UBUNTU</t>
  </si>
  <si>
    <t>UNITED CHRISTIAN DEMOCRATIC PARTY</t>
  </si>
  <si>
    <t>UCDP</t>
  </si>
  <si>
    <t>UNITED CONGRESS</t>
  </si>
  <si>
    <t>UNICO</t>
  </si>
  <si>
    <t>UNITED DEMOCRATIC MOVEMENT</t>
  </si>
  <si>
    <t>UDM</t>
  </si>
  <si>
    <t>VRYHEIDSFRONT PLUS</t>
  </si>
  <si>
    <t>VF Plus</t>
  </si>
  <si>
    <t>WORKERS AND SOCIALIST PARTY</t>
  </si>
  <si>
    <t>WASP</t>
  </si>
  <si>
    <t>Total Valid Votes</t>
  </si>
  <si>
    <t>Spoilt Votes</t>
  </si>
  <si>
    <t>Total Votes Cast</t>
  </si>
  <si>
    <t>Registered Population</t>
  </si>
  <si>
    <t>3,240,059</t>
  </si>
  <si>
    <t>1,449,488</t>
  </si>
  <si>
    <t>6,063,739</t>
  </si>
  <si>
    <t>5,117,131</t>
  </si>
  <si>
    <t>2,438,280</t>
  </si>
  <si>
    <t>1,860,834</t>
  </si>
  <si>
    <t>1,669,349</t>
  </si>
  <si>
    <t>601,080</t>
  </si>
  <si>
    <t>2,941,333</t>
  </si>
  <si>
    <t>6,789 **</t>
  </si>
  <si>
    <t>25,388,082</t>
  </si>
  <si>
    <t>2014 South African Election</t>
  </si>
  <si>
    <t>Quota</t>
  </si>
  <si>
    <t>TOTAL</t>
  </si>
  <si>
    <t>Determine nationwide allocation</t>
  </si>
  <si>
    <t>Droop Quota</t>
  </si>
  <si>
    <t>400 Seats</t>
  </si>
  <si>
    <t>Source: http://www.elections.org.za/resultsnpe2014/</t>
  </si>
  <si>
    <t>Province</t>
  </si>
  <si>
    <t>for 200 Seats</t>
  </si>
  <si>
    <t>Allocation</t>
  </si>
  <si>
    <t>Remainder</t>
  </si>
  <si>
    <t>Assigned</t>
  </si>
  <si>
    <t>Extra Seat</t>
  </si>
  <si>
    <t>Registered Voters</t>
  </si>
  <si>
    <t>Initial</t>
  </si>
  <si>
    <t>Determine seats from national lists</t>
  </si>
  <si>
    <t>Provincial Seats</t>
  </si>
  <si>
    <t>All Others</t>
  </si>
  <si>
    <t>Nationwide</t>
  </si>
  <si>
    <t>Seats from</t>
  </si>
  <si>
    <t>National Lists</t>
  </si>
  <si>
    <t>Allocate 200 Seats to Provinces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</si>
</sst>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[$-10409]#,##0"/>
    <numFmt numFmtId="166" formatCode="[$-10409]#,##0.00#%"/>
    <numFmt numFmtId="167" formatCode="_(* #,##0_);_(* \(#,##0\);_(* &quot;-&quot;??_);_(@_)"/>
    <numFmt numFmtId="168" formatCode="_-* #,##0_-;\-* #,##0_-;_-* &quot;-&quot;??_-;_-@_-"/>
  </numFmts>
  <fonts count="17" x14ac:knownFonts="1">
    <font>
      <sz val="10"/>
      <name val="Arial"/>
    </font>
    <font>
      <sz val="10"/>
      <name val="Arial"/>
    </font>
    <font>
      <b/>
      <sz val="11.95"/>
      <color indexed="8"/>
      <name val="Arial"/>
    </font>
    <font>
      <b/>
      <sz val="14"/>
      <color indexed="8"/>
      <name val="Arial"/>
    </font>
    <font>
      <sz val="8"/>
      <color indexed="8"/>
      <name val="Arial"/>
    </font>
    <font>
      <b/>
      <sz val="9"/>
      <color indexed="8"/>
      <name val="Arial"/>
    </font>
    <font>
      <sz val="9"/>
      <color indexed="8"/>
      <name val="Arial"/>
    </font>
    <font>
      <sz val="10"/>
      <color indexed="10"/>
      <name val="Arial"/>
    </font>
    <font>
      <b/>
      <u/>
      <sz val="8"/>
      <color indexed="8"/>
      <name val="Arial"/>
    </font>
    <font>
      <b/>
      <sz val="8"/>
      <color indexed="8"/>
      <name val="Arial"/>
    </font>
    <font>
      <b/>
      <sz val="8"/>
      <color indexed="9"/>
      <name val="Arial"/>
    </font>
    <font>
      <sz val="12"/>
      <name val="Arial"/>
    </font>
    <font>
      <b/>
      <sz val="14"/>
      <name val="Arial"/>
    </font>
    <font>
      <b/>
      <sz val="16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rgb="FFFFCC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7" fillId="2" borderId="9" xfId="0" applyFont="1" applyFill="1" applyBorder="1" applyAlignment="1" applyProtection="1">
      <alignment vertical="top" wrapText="1" readingOrder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10" fillId="3" borderId="10" xfId="0" applyFont="1" applyFill="1" applyBorder="1" applyAlignment="1" applyProtection="1">
      <alignment horizontal="center" vertical="center" wrapText="1" readingOrder="1"/>
      <protection locked="0"/>
    </xf>
    <xf numFmtId="0" fontId="4" fillId="2" borderId="10" xfId="0" applyFont="1" applyFill="1" applyBorder="1" applyAlignment="1" applyProtection="1">
      <alignment horizontal="left" wrapText="1" readingOrder="1"/>
      <protection locked="0"/>
    </xf>
    <xf numFmtId="165" fontId="4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166" fontId="4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4" borderId="10" xfId="0" applyFont="1" applyFill="1" applyBorder="1" applyAlignment="1" applyProtection="1">
      <alignment horizontal="left" wrapText="1" readingOrder="1"/>
      <protection locked="0"/>
    </xf>
    <xf numFmtId="165" fontId="4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166" fontId="4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right" vertical="top" wrapText="1" readingOrder="1"/>
      <protection locked="0"/>
    </xf>
    <xf numFmtId="0" fontId="7" fillId="0" borderId="12" xfId="0" applyFont="1" applyBorder="1" applyAlignment="1" applyProtection="1">
      <alignment horizontal="right" vertical="top" wrapText="1" readingOrder="1"/>
      <protection locked="0"/>
    </xf>
    <xf numFmtId="165" fontId="9" fillId="0" borderId="10" xfId="0" applyNumberFormat="1" applyFont="1" applyBorder="1" applyAlignment="1" applyProtection="1">
      <alignment horizontal="center" vertical="center" wrapText="1" readingOrder="1"/>
      <protection locked="0"/>
    </xf>
    <xf numFmtId="166" fontId="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167" fontId="0" fillId="0" borderId="0" xfId="1" applyNumberFormat="1" applyFont="1"/>
    <xf numFmtId="0" fontId="0" fillId="0" borderId="0" xfId="0" applyAlignment="1">
      <alignment horizontal="right"/>
    </xf>
    <xf numFmtId="0" fontId="14" fillId="5" borderId="0" xfId="0" applyFont="1" applyFill="1"/>
    <xf numFmtId="0" fontId="14" fillId="5" borderId="0" xfId="0" applyFont="1" applyFill="1" applyAlignment="1">
      <alignment horizontal="right"/>
    </xf>
    <xf numFmtId="167" fontId="14" fillId="5" borderId="0" xfId="1" applyNumberFormat="1" applyFont="1" applyFill="1"/>
    <xf numFmtId="43" fontId="14" fillId="5" borderId="0" xfId="0" applyNumberFormat="1" applyFont="1" applyFill="1" applyAlignment="1">
      <alignment horizontal="right"/>
    </xf>
    <xf numFmtId="168" fontId="14" fillId="5" borderId="0" xfId="0" applyNumberFormat="1" applyFont="1" applyFill="1" applyAlignment="1">
      <alignment horizontal="right"/>
    </xf>
    <xf numFmtId="15" fontId="14" fillId="5" borderId="0" xfId="0" applyNumberFormat="1" applyFont="1" applyFill="1"/>
    <xf numFmtId="0" fontId="0" fillId="0" borderId="0" xfId="0" applyFont="1"/>
    <xf numFmtId="43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vertical="center"/>
    </xf>
    <xf numFmtId="4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4" fillId="6" borderId="0" xfId="0" applyFont="1" applyFill="1"/>
    <xf numFmtId="167" fontId="14" fillId="6" borderId="0" xfId="1" applyNumberFormat="1" applyFont="1" applyFill="1"/>
    <xf numFmtId="0" fontId="0" fillId="5" borderId="0" xfId="0" applyFont="1" applyFill="1"/>
    <xf numFmtId="0" fontId="0" fillId="5" borderId="0" xfId="0" applyFont="1" applyFill="1" applyAlignment="1">
      <alignment horizontal="right"/>
    </xf>
    <xf numFmtId="0" fontId="14" fillId="0" borderId="0" xfId="0" applyFont="1"/>
    <xf numFmtId="167" fontId="0" fillId="0" borderId="0" xfId="1" applyNumberFormat="1" applyFont="1" applyAlignment="1">
      <alignment horizontal="right"/>
    </xf>
    <xf numFmtId="167" fontId="14" fillId="5" borderId="0" xfId="0" applyNumberFormat="1" applyFont="1" applyFill="1" applyAlignment="1">
      <alignment horizontal="right"/>
    </xf>
    <xf numFmtId="0" fontId="14" fillId="5" borderId="22" xfId="0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14" fillId="5" borderId="23" xfId="0" applyFont="1" applyFill="1" applyBorder="1"/>
    <xf numFmtId="0" fontId="14" fillId="5" borderId="22" xfId="0" applyFont="1" applyFill="1" applyBorder="1"/>
    <xf numFmtId="0" fontId="0" fillId="0" borderId="22" xfId="0" applyFont="1" applyBorder="1"/>
    <xf numFmtId="0" fontId="0" fillId="7" borderId="23" xfId="0" applyFont="1" applyFill="1" applyBorder="1"/>
    <xf numFmtId="0" fontId="14" fillId="0" borderId="0" xfId="0" applyFont="1" applyFill="1"/>
    <xf numFmtId="0" fontId="2" fillId="0" borderId="5" xfId="0" applyFont="1" applyBorder="1" applyAlignment="1" applyProtection="1">
      <alignment horizontal="left" vertical="center" wrapText="1" readingOrder="1"/>
      <protection locked="0"/>
    </xf>
    <xf numFmtId="0" fontId="0" fillId="0" borderId="0" xfId="0"/>
    <xf numFmtId="0" fontId="0" fillId="0" borderId="4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7" fillId="2" borderId="13" xfId="0" applyFont="1" applyFill="1" applyBorder="1" applyAlignment="1" applyProtection="1">
      <alignment vertical="top" wrapText="1" readingOrder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7" fillId="2" borderId="9" xfId="0" applyFont="1" applyFill="1" applyBorder="1" applyAlignment="1" applyProtection="1">
      <alignment vertical="top" wrapText="1" readingOrder="1"/>
      <protection locked="0"/>
    </xf>
    <xf numFmtId="0" fontId="8" fillId="2" borderId="10" xfId="0" applyFont="1" applyFill="1" applyBorder="1" applyAlignment="1" applyProtection="1">
      <alignment horizontal="center" vertical="top" wrapText="1" readingOrder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 readingOrder="1"/>
      <protection locked="0"/>
    </xf>
    <xf numFmtId="0" fontId="9" fillId="2" borderId="16" xfId="0" applyFont="1" applyFill="1" applyBorder="1" applyAlignment="1" applyProtection="1">
      <alignment vertical="center" wrapText="1" readingOrder="1"/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10" fillId="3" borderId="10" xfId="0" applyFont="1" applyFill="1" applyBorder="1" applyAlignment="1" applyProtection="1">
      <alignment horizontal="center" vertical="center" wrapText="1" readingOrder="1"/>
      <protection locked="0"/>
    </xf>
    <xf numFmtId="0" fontId="4" fillId="2" borderId="10" xfId="0" applyFont="1" applyFill="1" applyBorder="1" applyAlignment="1" applyProtection="1">
      <alignment horizontal="left" vertical="center" wrapText="1" readingOrder="1"/>
      <protection locked="0"/>
    </xf>
    <xf numFmtId="166" fontId="4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165" fontId="4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4" borderId="10" xfId="0" applyFont="1" applyFill="1" applyBorder="1" applyAlignment="1" applyProtection="1">
      <alignment horizontal="left" vertical="center" wrapText="1" readingOrder="1"/>
      <protection locked="0"/>
    </xf>
    <xf numFmtId="166" fontId="4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165" fontId="4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6" xfId="0" applyFont="1" applyBorder="1" applyAlignment="1" applyProtection="1">
      <alignment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horizontal="right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right" vertical="top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166" fontId="9" fillId="0" borderId="10" xfId="0" applyNumberFormat="1" applyFont="1" applyBorder="1" applyAlignment="1" applyProtection="1">
      <alignment horizontal="center" vertical="center" wrapText="1" readingOrder="1"/>
      <protection locked="0"/>
    </xf>
    <xf numFmtId="165" fontId="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 readingOrder="1"/>
      <protection locked="0"/>
    </xf>
    <xf numFmtId="165" fontId="9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9" fillId="0" borderId="19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9" fillId="0" borderId="19" xfId="0" applyFont="1" applyBorder="1" applyAlignment="1" applyProtection="1">
      <alignment horizontal="center" vertical="top" wrapText="1" readingOrder="1"/>
      <protection locked="0"/>
    </xf>
    <xf numFmtId="0" fontId="14" fillId="5" borderId="24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778899"/>
      <rgbColor rgb="00E6E6FA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698500</xdr:colOff>
      <xdr:row>6</xdr:row>
      <xdr:rowOff>50800</xdr:rowOff>
    </xdr:to>
    <xdr:pic>
      <xdr:nvPicPr>
        <xdr:cNvPr id="2052" name="Picture 0" descr="1857ff06-ef28-44de-afc3-71f8c01cfe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457200"/>
          <a:ext cx="6985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showRuler="0" zoomScale="125" zoomScaleNormal="125" zoomScalePageLayoutView="125" workbookViewId="0">
      <selection activeCell="A3" sqref="A3"/>
    </sheetView>
  </sheetViews>
  <sheetFormatPr baseColWidth="10" defaultRowHeight="12" x14ac:dyDescent="0"/>
  <cols>
    <col min="1" max="1" width="15.1640625" customWidth="1"/>
    <col min="2" max="2" width="14" customWidth="1"/>
    <col min="3" max="3" width="8" style="27" customWidth="1"/>
    <col min="4" max="4" width="10.5" style="27" customWidth="1"/>
    <col min="5" max="5" width="10" style="27" customWidth="1"/>
    <col min="6" max="6" width="10.1640625" style="27" customWidth="1"/>
    <col min="7" max="7" width="9.1640625" style="27" customWidth="1"/>
  </cols>
  <sheetData>
    <row r="1" spans="1:7" ht="18">
      <c r="A1" s="25" t="s">
        <v>95</v>
      </c>
    </row>
    <row r="2" spans="1:7" ht="18">
      <c r="A2" s="25"/>
    </row>
    <row r="3" spans="1:7" ht="17">
      <c r="A3" s="24" t="s">
        <v>116</v>
      </c>
    </row>
    <row r="4" spans="1:7" s="34" customFormat="1">
      <c r="A4" s="28"/>
      <c r="B4" s="28" t="s">
        <v>108</v>
      </c>
      <c r="C4" s="29"/>
      <c r="D4" s="29" t="s">
        <v>109</v>
      </c>
      <c r="E4" s="29"/>
      <c r="F4" s="29"/>
      <c r="G4" s="29" t="s">
        <v>106</v>
      </c>
    </row>
    <row r="5" spans="1:7" s="34" customFormat="1">
      <c r="A5" s="28" t="s">
        <v>102</v>
      </c>
      <c r="B5" s="33">
        <v>41703</v>
      </c>
      <c r="C5" s="29" t="s">
        <v>96</v>
      </c>
      <c r="D5" s="29" t="s">
        <v>104</v>
      </c>
      <c r="E5" s="29" t="s">
        <v>105</v>
      </c>
      <c r="F5" s="29" t="s">
        <v>107</v>
      </c>
      <c r="G5" s="29" t="s">
        <v>17</v>
      </c>
    </row>
    <row r="6" spans="1:7" s="34" customFormat="1">
      <c r="A6" s="34" t="s">
        <v>7</v>
      </c>
      <c r="B6" s="26">
        <v>3240059</v>
      </c>
      <c r="C6" s="35">
        <f>B6/$B$19</f>
        <v>25.656517745434964</v>
      </c>
      <c r="D6" s="36">
        <f>TRUNC(C6,0)</f>
        <v>25</v>
      </c>
      <c r="E6" s="37">
        <f>C6-D6</f>
        <v>0.65651774543496444</v>
      </c>
      <c r="F6" s="38">
        <v>1</v>
      </c>
      <c r="G6" s="36">
        <f>D6+F6</f>
        <v>26</v>
      </c>
    </row>
    <row r="7" spans="1:7" s="34" customFormat="1">
      <c r="A7" s="34" t="s">
        <v>8</v>
      </c>
      <c r="B7" s="26">
        <v>1449488</v>
      </c>
      <c r="C7" s="35">
        <f t="shared" ref="C7:C14" si="0">B7/$B$19</f>
        <v>11.477820185927181</v>
      </c>
      <c r="D7" s="36">
        <f t="shared" ref="D7:D14" si="1">TRUNC(C7,0)</f>
        <v>11</v>
      </c>
      <c r="E7" s="37">
        <f t="shared" ref="E7:E14" si="2">C7-D7</f>
        <v>0.47782018592718067</v>
      </c>
      <c r="F7" s="38"/>
      <c r="G7" s="36">
        <f t="shared" ref="G7:G14" si="3">D7+F7</f>
        <v>11</v>
      </c>
    </row>
    <row r="8" spans="1:7" s="34" customFormat="1">
      <c r="A8" s="34" t="s">
        <v>9</v>
      </c>
      <c r="B8" s="26">
        <v>6063739</v>
      </c>
      <c r="C8" s="35">
        <f t="shared" si="0"/>
        <v>48.015924172117259</v>
      </c>
      <c r="D8" s="36">
        <f t="shared" si="1"/>
        <v>48</v>
      </c>
      <c r="E8" s="37">
        <f t="shared" si="2"/>
        <v>1.5924172117259161E-2</v>
      </c>
      <c r="F8" s="38"/>
      <c r="G8" s="36">
        <f t="shared" si="3"/>
        <v>48</v>
      </c>
    </row>
    <row r="9" spans="1:7" s="34" customFormat="1">
      <c r="A9" s="34" t="s">
        <v>10</v>
      </c>
      <c r="B9" s="26">
        <v>5117131</v>
      </c>
      <c r="C9" s="35">
        <f t="shared" si="0"/>
        <v>40.520176424940217</v>
      </c>
      <c r="D9" s="36">
        <f t="shared" si="1"/>
        <v>40</v>
      </c>
      <c r="E9" s="37">
        <f t="shared" si="2"/>
        <v>0.52017642494021743</v>
      </c>
      <c r="F9" s="38"/>
      <c r="G9" s="36">
        <f t="shared" si="3"/>
        <v>40</v>
      </c>
    </row>
    <row r="10" spans="1:7" s="34" customFormat="1">
      <c r="A10" s="34" t="s">
        <v>11</v>
      </c>
      <c r="B10" s="26">
        <v>2440348</v>
      </c>
      <c r="C10" s="35">
        <f t="shared" si="0"/>
        <v>19.323978905025101</v>
      </c>
      <c r="D10" s="36">
        <f t="shared" si="1"/>
        <v>19</v>
      </c>
      <c r="E10" s="37">
        <f t="shared" si="2"/>
        <v>0.32397890502510052</v>
      </c>
      <c r="F10" s="38"/>
      <c r="G10" s="36">
        <f t="shared" si="3"/>
        <v>19</v>
      </c>
    </row>
    <row r="11" spans="1:7" s="34" customFormat="1">
      <c r="A11" s="34" t="s">
        <v>12</v>
      </c>
      <c r="B11" s="26">
        <v>1860834</v>
      </c>
      <c r="C11" s="35">
        <f t="shared" si="0"/>
        <v>14.735077522449044</v>
      </c>
      <c r="D11" s="36">
        <f t="shared" si="1"/>
        <v>14</v>
      </c>
      <c r="E11" s="37">
        <f t="shared" si="2"/>
        <v>0.73507752244904445</v>
      </c>
      <c r="F11" s="38">
        <v>1</v>
      </c>
      <c r="G11" s="36">
        <f t="shared" si="3"/>
        <v>15</v>
      </c>
    </row>
    <row r="12" spans="1:7" s="34" customFormat="1">
      <c r="A12" s="34" t="s">
        <v>13</v>
      </c>
      <c r="B12" s="26">
        <v>1669349</v>
      </c>
      <c r="C12" s="35">
        <f t="shared" si="0"/>
        <v>13.218797016296342</v>
      </c>
      <c r="D12" s="36">
        <f t="shared" si="1"/>
        <v>13</v>
      </c>
      <c r="E12" s="37">
        <f t="shared" si="2"/>
        <v>0.21879701629634241</v>
      </c>
      <c r="F12" s="38"/>
      <c r="G12" s="36">
        <f t="shared" si="3"/>
        <v>13</v>
      </c>
    </row>
    <row r="13" spans="1:7" s="34" customFormat="1">
      <c r="A13" s="34" t="s">
        <v>14</v>
      </c>
      <c r="B13" s="26">
        <v>601080</v>
      </c>
      <c r="C13" s="35">
        <f t="shared" si="0"/>
        <v>4.7596724894287572</v>
      </c>
      <c r="D13" s="36">
        <f t="shared" si="1"/>
        <v>4</v>
      </c>
      <c r="E13" s="37">
        <f t="shared" si="2"/>
        <v>0.7596724894287572</v>
      </c>
      <c r="F13" s="38">
        <v>1</v>
      </c>
      <c r="G13" s="36">
        <f t="shared" si="3"/>
        <v>5</v>
      </c>
    </row>
    <row r="14" spans="1:7" s="34" customFormat="1">
      <c r="A14" s="34" t="s">
        <v>15</v>
      </c>
      <c r="B14" s="26">
        <v>2941333</v>
      </c>
      <c r="C14" s="35">
        <f t="shared" si="0"/>
        <v>23.291045721616015</v>
      </c>
      <c r="D14" s="36">
        <f t="shared" si="1"/>
        <v>23</v>
      </c>
      <c r="E14" s="37">
        <f t="shared" si="2"/>
        <v>0.29104572161601538</v>
      </c>
      <c r="F14" s="38"/>
      <c r="G14" s="36">
        <f t="shared" si="3"/>
        <v>23</v>
      </c>
    </row>
    <row r="15" spans="1:7" s="34" customFormat="1">
      <c r="A15" s="28" t="s">
        <v>97</v>
      </c>
      <c r="B15" s="30">
        <f>SUM(B6:B14)</f>
        <v>25383361</v>
      </c>
      <c r="C15" s="31"/>
      <c r="D15" s="32">
        <f>SUM(D6:D14)</f>
        <v>197</v>
      </c>
      <c r="E15" s="29"/>
      <c r="F15" s="29"/>
      <c r="G15" s="32">
        <f>SUM(G6:G14)</f>
        <v>200</v>
      </c>
    </row>
    <row r="16" spans="1:7" s="34" customFormat="1">
      <c r="C16" s="39"/>
      <c r="D16" s="39"/>
      <c r="E16" s="39"/>
      <c r="F16" s="39"/>
      <c r="G16" s="39"/>
    </row>
    <row r="17" spans="1:7" s="34" customFormat="1">
      <c r="C17" s="39"/>
      <c r="D17" s="39"/>
      <c r="E17" s="39"/>
      <c r="F17" s="39"/>
      <c r="G17" s="39"/>
    </row>
    <row r="18" spans="1:7" s="34" customFormat="1">
      <c r="A18" s="40" t="s">
        <v>99</v>
      </c>
      <c r="B18" s="40"/>
      <c r="C18" s="39"/>
      <c r="D18" s="39"/>
      <c r="E18" s="39"/>
      <c r="F18" s="39"/>
      <c r="G18" s="39"/>
    </row>
    <row r="19" spans="1:7" s="34" customFormat="1">
      <c r="A19" s="40" t="s">
        <v>103</v>
      </c>
      <c r="B19" s="41">
        <f>TRUNC(B15/(201),0)+1</f>
        <v>126286</v>
      </c>
      <c r="C19" s="39"/>
      <c r="D19" s="39"/>
      <c r="E19" s="39"/>
      <c r="F19" s="39"/>
      <c r="G19" s="3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showGridLines="0" showRuler="0" workbookViewId="0">
      <pane ySplit="13" topLeftCell="A14" activePane="bottomLeft" state="frozenSplit"/>
      <selection pane="bottomLeft" activeCell="B59" sqref="B59"/>
    </sheetView>
  </sheetViews>
  <sheetFormatPr baseColWidth="10" defaultColWidth="8.83203125" defaultRowHeight="12" x14ac:dyDescent="0"/>
  <cols>
    <col min="1" max="1" width="2.1640625" customWidth="1"/>
    <col min="2" max="2" width="9.1640625" customWidth="1"/>
    <col min="3" max="3" width="0.83203125" customWidth="1"/>
    <col min="4" max="4" width="2.33203125" customWidth="1"/>
    <col min="5" max="5" width="17.1640625" customWidth="1"/>
    <col min="6" max="6" width="0.33203125" customWidth="1"/>
    <col min="7" max="7" width="7.1640625" customWidth="1"/>
    <col min="8" max="8" width="9.1640625" customWidth="1"/>
    <col min="9" max="9" width="8" customWidth="1"/>
    <col min="10" max="10" width="9.1640625" customWidth="1"/>
    <col min="11" max="11" width="8" customWidth="1"/>
    <col min="12" max="12" width="9.1640625" customWidth="1"/>
    <col min="13" max="13" width="8" customWidth="1"/>
    <col min="14" max="14" width="9.1640625" customWidth="1"/>
    <col min="15" max="15" width="3.5" customWidth="1"/>
    <col min="16" max="16" width="4.5" customWidth="1"/>
    <col min="17" max="17" width="9.1640625" customWidth="1"/>
    <col min="18" max="18" width="2.5" customWidth="1"/>
    <col min="19" max="19" width="0" hidden="1" customWidth="1"/>
    <col min="20" max="20" width="5.5" customWidth="1"/>
    <col min="21" max="21" width="9.1640625" customWidth="1"/>
    <col min="22" max="22" width="2.6640625" customWidth="1"/>
    <col min="23" max="23" width="5.33203125" customWidth="1"/>
    <col min="24" max="24" width="9.1640625" customWidth="1"/>
    <col min="25" max="25" width="8" customWidth="1"/>
    <col min="26" max="26" width="0" hidden="1" customWidth="1"/>
    <col min="27" max="27" width="7" customWidth="1"/>
    <col min="28" max="28" width="2" customWidth="1"/>
    <col min="29" max="29" width="8" customWidth="1"/>
    <col min="30" max="30" width="9.1640625" customWidth="1"/>
    <col min="31" max="31" width="8" customWidth="1"/>
    <col min="32" max="32" width="9.1640625" customWidth="1"/>
    <col min="33" max="33" width="8" customWidth="1"/>
    <col min="34" max="34" width="9.1640625" customWidth="1"/>
    <col min="35" max="35" width="6.83203125" customWidth="1"/>
    <col min="36" max="36" width="1" customWidth="1"/>
    <col min="37" max="37" width="2.5" customWidth="1"/>
  </cols>
  <sheetData>
    <row r="1" spans="1:37" ht="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28.25" customHeight="1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6"/>
    </row>
    <row r="3" spans="1:37" ht="8" customHeight="1">
      <c r="A3" s="5"/>
      <c r="AK3" s="4"/>
    </row>
    <row r="4" spans="1:37" ht="17" customHeight="1">
      <c r="A4" s="5"/>
      <c r="B4" s="55"/>
      <c r="AK4" s="4"/>
    </row>
    <row r="5" spans="1:37" ht="25" customHeight="1">
      <c r="A5" s="5"/>
      <c r="B5" s="55"/>
      <c r="D5" s="57" t="s">
        <v>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K5" s="4"/>
    </row>
    <row r="6" spans="1:37" ht="10.25" customHeight="1">
      <c r="A6" s="5"/>
      <c r="B6" s="55"/>
      <c r="AK6" s="4"/>
    </row>
    <row r="7" spans="1:37" ht="4.25" customHeight="1">
      <c r="A7" s="5"/>
      <c r="B7" s="55"/>
      <c r="P7" s="58" t="s">
        <v>2</v>
      </c>
      <c r="Q7" s="55"/>
      <c r="R7" s="55"/>
      <c r="S7" s="55"/>
      <c r="T7" s="55"/>
      <c r="U7" s="55"/>
      <c r="V7" s="55"/>
      <c r="AK7" s="4"/>
    </row>
    <row r="8" spans="1:37">
      <c r="A8" s="5"/>
      <c r="P8" s="55"/>
      <c r="Q8" s="55"/>
      <c r="R8" s="55"/>
      <c r="S8" s="55"/>
      <c r="T8" s="55"/>
      <c r="U8" s="55"/>
      <c r="V8" s="55"/>
      <c r="AK8" s="4"/>
    </row>
    <row r="9" spans="1:37" ht="17.25" customHeight="1">
      <c r="A9" s="5"/>
      <c r="AK9" s="4"/>
    </row>
    <row r="10" spans="1:37" ht="17.75" customHeight="1">
      <c r="A10" s="5"/>
      <c r="P10" s="59" t="s">
        <v>3</v>
      </c>
      <c r="Q10" s="55"/>
      <c r="R10" s="55"/>
      <c r="T10" s="60" t="s">
        <v>4</v>
      </c>
      <c r="U10" s="55"/>
      <c r="V10" s="55"/>
      <c r="W10" s="55"/>
      <c r="X10" s="55"/>
      <c r="Y10" s="55"/>
      <c r="Z10" s="55"/>
      <c r="AA10" s="55"/>
      <c r="AK10" s="4"/>
    </row>
    <row r="11" spans="1:37" ht="3.25" customHeight="1">
      <c r="A11" s="5"/>
      <c r="AK11" s="4"/>
    </row>
    <row r="12" spans="1:37" ht="17.75" customHeight="1">
      <c r="A12" s="5"/>
      <c r="P12" s="59" t="s">
        <v>5</v>
      </c>
      <c r="Q12" s="55"/>
      <c r="R12" s="55"/>
      <c r="T12" s="60" t="s">
        <v>6</v>
      </c>
      <c r="U12" s="55"/>
      <c r="V12" s="55"/>
      <c r="W12" s="55"/>
      <c r="X12" s="55"/>
      <c r="Y12" s="55"/>
      <c r="Z12" s="55"/>
      <c r="AA12" s="55"/>
      <c r="AK12" s="4"/>
    </row>
    <row r="13" spans="1:37" ht="9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8"/>
    </row>
    <row r="14" spans="1:37" ht="11.7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3"/>
    </row>
    <row r="15" spans="1:37">
      <c r="A15" s="5"/>
      <c r="B15" s="61"/>
      <c r="C15" s="62"/>
      <c r="D15" s="62"/>
      <c r="E15" s="9"/>
      <c r="F15" s="63"/>
      <c r="G15" s="62"/>
      <c r="H15" s="64" t="s">
        <v>7</v>
      </c>
      <c r="I15" s="65"/>
      <c r="J15" s="64" t="s">
        <v>8</v>
      </c>
      <c r="K15" s="65"/>
      <c r="L15" s="64" t="s">
        <v>9</v>
      </c>
      <c r="M15" s="65"/>
      <c r="N15" s="64" t="s">
        <v>10</v>
      </c>
      <c r="O15" s="66"/>
      <c r="P15" s="65"/>
      <c r="Q15" s="64" t="s">
        <v>11</v>
      </c>
      <c r="R15" s="66"/>
      <c r="S15" s="66"/>
      <c r="T15" s="65"/>
      <c r="U15" s="64" t="s">
        <v>12</v>
      </c>
      <c r="V15" s="66"/>
      <c r="W15" s="65"/>
      <c r="X15" s="64" t="s">
        <v>13</v>
      </c>
      <c r="Y15" s="65"/>
      <c r="Z15" s="10"/>
      <c r="AA15" s="64" t="s">
        <v>14</v>
      </c>
      <c r="AB15" s="66"/>
      <c r="AC15" s="65"/>
      <c r="AD15" s="64" t="s">
        <v>15</v>
      </c>
      <c r="AE15" s="65"/>
      <c r="AF15" s="67" t="s">
        <v>16</v>
      </c>
      <c r="AG15" s="65"/>
      <c r="AH15" s="67" t="s">
        <v>17</v>
      </c>
      <c r="AI15" s="66"/>
      <c r="AJ15" s="65"/>
      <c r="AK15" s="4"/>
    </row>
    <row r="16" spans="1:37">
      <c r="A16" s="5"/>
      <c r="B16" s="68" t="s">
        <v>18</v>
      </c>
      <c r="C16" s="62"/>
      <c r="D16" s="62"/>
      <c r="E16" s="69"/>
      <c r="F16" s="68" t="s">
        <v>19</v>
      </c>
      <c r="G16" s="69"/>
      <c r="H16" s="11" t="s">
        <v>20</v>
      </c>
      <c r="I16" s="11" t="s">
        <v>21</v>
      </c>
      <c r="J16" s="11" t="s">
        <v>20</v>
      </c>
      <c r="K16" s="11" t="s">
        <v>21</v>
      </c>
      <c r="L16" s="11" t="s">
        <v>20</v>
      </c>
      <c r="M16" s="11" t="s">
        <v>21</v>
      </c>
      <c r="N16" s="11" t="s">
        <v>20</v>
      </c>
      <c r="O16" s="70" t="s">
        <v>21</v>
      </c>
      <c r="P16" s="65"/>
      <c r="Q16" s="11" t="s">
        <v>20</v>
      </c>
      <c r="R16" s="70" t="s">
        <v>21</v>
      </c>
      <c r="S16" s="66"/>
      <c r="T16" s="65"/>
      <c r="U16" s="11" t="s">
        <v>20</v>
      </c>
      <c r="V16" s="70" t="s">
        <v>21</v>
      </c>
      <c r="W16" s="65"/>
      <c r="X16" s="11" t="s">
        <v>20</v>
      </c>
      <c r="Y16" s="11" t="s">
        <v>21</v>
      </c>
      <c r="Z16" s="10"/>
      <c r="AA16" s="70" t="s">
        <v>20</v>
      </c>
      <c r="AB16" s="65"/>
      <c r="AC16" s="11" t="s">
        <v>21</v>
      </c>
      <c r="AD16" s="11" t="s">
        <v>20</v>
      </c>
      <c r="AE16" s="11" t="s">
        <v>21</v>
      </c>
      <c r="AF16" s="11" t="s">
        <v>20</v>
      </c>
      <c r="AG16" s="11" t="s">
        <v>21</v>
      </c>
      <c r="AH16" s="11" t="s">
        <v>20</v>
      </c>
      <c r="AI16" s="70" t="s">
        <v>21</v>
      </c>
      <c r="AJ16" s="65"/>
      <c r="AK16" s="4"/>
    </row>
    <row r="17" spans="1:37">
      <c r="A17" s="5"/>
      <c r="B17" s="71" t="s">
        <v>22</v>
      </c>
      <c r="C17" s="66"/>
      <c r="D17" s="66"/>
      <c r="E17" s="66"/>
      <c r="F17" s="65"/>
      <c r="G17" s="12" t="s">
        <v>23</v>
      </c>
      <c r="H17" s="13">
        <v>8016</v>
      </c>
      <c r="I17" s="14">
        <v>3.5729934116247981E-3</v>
      </c>
      <c r="J17" s="13">
        <v>5128</v>
      </c>
      <c r="K17" s="14">
        <v>4.9577652157855711E-3</v>
      </c>
      <c r="L17" s="13">
        <v>30761</v>
      </c>
      <c r="M17" s="14">
        <v>6.6985045791587905E-3</v>
      </c>
      <c r="N17" s="13">
        <v>15406</v>
      </c>
      <c r="O17" s="72">
        <v>3.975913284520907E-3</v>
      </c>
      <c r="P17" s="65"/>
      <c r="Q17" s="13">
        <v>6306</v>
      </c>
      <c r="R17" s="72">
        <v>4.1400527452961555E-3</v>
      </c>
      <c r="S17" s="66"/>
      <c r="T17" s="65"/>
      <c r="U17" s="13">
        <v>5173</v>
      </c>
      <c r="V17" s="72">
        <v>3.7339207900638585E-3</v>
      </c>
      <c r="W17" s="65"/>
      <c r="X17" s="13">
        <v>5311</v>
      </c>
      <c r="Y17" s="14">
        <v>4.7138035184447202E-3</v>
      </c>
      <c r="Z17" s="10"/>
      <c r="AA17" s="73">
        <v>2436</v>
      </c>
      <c r="AB17" s="65"/>
      <c r="AC17" s="14">
        <v>5.5863231398988683E-3</v>
      </c>
      <c r="AD17" s="13">
        <v>25318</v>
      </c>
      <c r="AE17" s="14">
        <v>1.1677252511015167E-2</v>
      </c>
      <c r="AF17" s="13">
        <v>184</v>
      </c>
      <c r="AG17" s="14">
        <v>1.0147804985660711E-2</v>
      </c>
      <c r="AH17" s="13">
        <v>104039</v>
      </c>
      <c r="AI17" s="72">
        <v>5.6535262578768525E-3</v>
      </c>
      <c r="AJ17" s="65"/>
      <c r="AK17" s="4"/>
    </row>
    <row r="18" spans="1:37">
      <c r="A18" s="5"/>
      <c r="B18" s="74" t="s">
        <v>24</v>
      </c>
      <c r="C18" s="66"/>
      <c r="D18" s="66"/>
      <c r="E18" s="66"/>
      <c r="F18" s="65"/>
      <c r="G18" s="15" t="s">
        <v>25</v>
      </c>
      <c r="H18" s="16">
        <v>17514</v>
      </c>
      <c r="I18" s="17">
        <v>7.8065627009975946E-3</v>
      </c>
      <c r="J18" s="16">
        <v>7972</v>
      </c>
      <c r="K18" s="17">
        <v>7.7073526326526072E-3</v>
      </c>
      <c r="L18" s="16">
        <v>19943</v>
      </c>
      <c r="M18" s="17">
        <v>4.3427806905550455E-3</v>
      </c>
      <c r="N18" s="16">
        <v>19309</v>
      </c>
      <c r="O18" s="75">
        <v>4.9831825010264955E-3</v>
      </c>
      <c r="P18" s="65"/>
      <c r="Q18" s="16">
        <v>6611</v>
      </c>
      <c r="R18" s="75">
        <v>4.34029316510512E-3</v>
      </c>
      <c r="S18" s="66"/>
      <c r="T18" s="65"/>
      <c r="U18" s="16">
        <v>7072</v>
      </c>
      <c r="V18" s="75">
        <v>5.104637121077055E-3</v>
      </c>
      <c r="W18" s="65"/>
      <c r="X18" s="16">
        <v>8421</v>
      </c>
      <c r="Y18" s="17">
        <v>7.4740989321828259E-3</v>
      </c>
      <c r="Z18" s="10"/>
      <c r="AA18" s="76">
        <v>3805</v>
      </c>
      <c r="AB18" s="65"/>
      <c r="AC18" s="17">
        <v>8.7257633609668286E-3</v>
      </c>
      <c r="AD18" s="16">
        <v>6987</v>
      </c>
      <c r="AE18" s="17">
        <v>3.2225674735154026E-3</v>
      </c>
      <c r="AF18" s="16">
        <v>8</v>
      </c>
      <c r="AG18" s="17">
        <v>4.4120891242003087E-4</v>
      </c>
      <c r="AH18" s="16">
        <v>97642</v>
      </c>
      <c r="AI18" s="75">
        <v>5.3059103881391749E-3</v>
      </c>
      <c r="AJ18" s="65"/>
      <c r="AK18" s="4"/>
    </row>
    <row r="19" spans="1:37">
      <c r="A19" s="5"/>
      <c r="B19" s="71" t="s">
        <v>26</v>
      </c>
      <c r="C19" s="66"/>
      <c r="D19" s="66"/>
      <c r="E19" s="66"/>
      <c r="F19" s="65"/>
      <c r="G19" s="12" t="s">
        <v>27</v>
      </c>
      <c r="H19" s="13">
        <v>1587338</v>
      </c>
      <c r="I19" s="14">
        <v>0.70752847006258535</v>
      </c>
      <c r="J19" s="13">
        <v>721126</v>
      </c>
      <c r="K19" s="14">
        <v>0.6971867002727351</v>
      </c>
      <c r="L19" s="13">
        <v>2522012</v>
      </c>
      <c r="M19" s="14">
        <v>0.54919244922770449</v>
      </c>
      <c r="N19" s="13">
        <v>2530827</v>
      </c>
      <c r="O19" s="72">
        <v>0.65314479359497557</v>
      </c>
      <c r="P19" s="65"/>
      <c r="Q19" s="13">
        <v>1202905</v>
      </c>
      <c r="R19" s="72">
        <v>0.78973836783705553</v>
      </c>
      <c r="S19" s="66"/>
      <c r="T19" s="65"/>
      <c r="U19" s="13">
        <v>1091642</v>
      </c>
      <c r="V19" s="72">
        <v>0.7879576182305994</v>
      </c>
      <c r="W19" s="65"/>
      <c r="X19" s="13">
        <v>763804</v>
      </c>
      <c r="Y19" s="14">
        <v>0.67791790295653376</v>
      </c>
      <c r="Z19" s="10"/>
      <c r="AA19" s="73">
        <v>278540</v>
      </c>
      <c r="AB19" s="65"/>
      <c r="AC19" s="14">
        <v>0.63875798332817357</v>
      </c>
      <c r="AD19" s="13">
        <v>737219</v>
      </c>
      <c r="AE19" s="14">
        <v>0.34002260916810528</v>
      </c>
      <c r="AF19" s="13">
        <v>1508</v>
      </c>
      <c r="AG19" s="14">
        <v>8.3167879991175822E-2</v>
      </c>
      <c r="AH19" s="13">
        <v>11436921</v>
      </c>
      <c r="AI19" s="72">
        <v>0.62148745357763135</v>
      </c>
      <c r="AJ19" s="65"/>
      <c r="AK19" s="4"/>
    </row>
    <row r="20" spans="1:37">
      <c r="A20" s="5"/>
      <c r="B20" s="74" t="s">
        <v>28</v>
      </c>
      <c r="C20" s="66"/>
      <c r="D20" s="66"/>
      <c r="E20" s="66"/>
      <c r="F20" s="65"/>
      <c r="G20" s="15" t="s">
        <v>29</v>
      </c>
      <c r="H20" s="16">
        <v>4538</v>
      </c>
      <c r="I20" s="17">
        <v>2.022735042658849E-3</v>
      </c>
      <c r="J20" s="16">
        <v>2093</v>
      </c>
      <c r="K20" s="17">
        <v>2.0235184470825274E-3</v>
      </c>
      <c r="L20" s="16">
        <v>5844</v>
      </c>
      <c r="M20" s="17">
        <v>1.2725873918469481E-3</v>
      </c>
      <c r="N20" s="16">
        <v>4390</v>
      </c>
      <c r="O20" s="75">
        <v>1.1329520523852253E-3</v>
      </c>
      <c r="P20" s="65"/>
      <c r="Q20" s="16">
        <v>4044</v>
      </c>
      <c r="R20" s="75">
        <v>2.6549910088768877E-3</v>
      </c>
      <c r="S20" s="66"/>
      <c r="T20" s="65"/>
      <c r="U20" s="16">
        <v>4269</v>
      </c>
      <c r="V20" s="75">
        <v>3.0814049589759545E-3</v>
      </c>
      <c r="W20" s="65"/>
      <c r="X20" s="16">
        <v>3321</v>
      </c>
      <c r="Y20" s="17">
        <v>2.9475694755704981E-3</v>
      </c>
      <c r="Z20" s="10"/>
      <c r="AA20" s="76">
        <v>681</v>
      </c>
      <c r="AB20" s="65"/>
      <c r="AC20" s="17">
        <v>1.5616937841835506E-3</v>
      </c>
      <c r="AD20" s="16">
        <v>1491</v>
      </c>
      <c r="AE20" s="17">
        <v>6.8768399928602624E-4</v>
      </c>
      <c r="AF20" s="16">
        <v>5</v>
      </c>
      <c r="AG20" s="17">
        <v>2.7575557026251931E-4</v>
      </c>
      <c r="AH20" s="16">
        <v>30676</v>
      </c>
      <c r="AI20" s="75">
        <v>1.6669476973695471E-3</v>
      </c>
      <c r="AJ20" s="65"/>
      <c r="AK20" s="4"/>
    </row>
    <row r="21" spans="1:37" ht="20">
      <c r="A21" s="5"/>
      <c r="B21" s="71" t="s">
        <v>30</v>
      </c>
      <c r="C21" s="66"/>
      <c r="D21" s="66"/>
      <c r="E21" s="66"/>
      <c r="F21" s="65"/>
      <c r="G21" s="12" t="s">
        <v>31</v>
      </c>
      <c r="H21" s="13">
        <v>2501</v>
      </c>
      <c r="I21" s="14">
        <v>1.1147775102886253E-3</v>
      </c>
      <c r="J21" s="13">
        <v>2058</v>
      </c>
      <c r="K21" s="14">
        <v>1.9896803459607459E-3</v>
      </c>
      <c r="L21" s="13">
        <v>22404</v>
      </c>
      <c r="M21" s="14">
        <v>4.8786871880456923E-3</v>
      </c>
      <c r="N21" s="13">
        <v>3413</v>
      </c>
      <c r="O21" s="72">
        <v>8.8081215371088248E-4</v>
      </c>
      <c r="P21" s="65"/>
      <c r="Q21" s="13">
        <v>4841</v>
      </c>
      <c r="R21" s="72">
        <v>3.1782422042465411E-3</v>
      </c>
      <c r="S21" s="66"/>
      <c r="T21" s="65"/>
      <c r="U21" s="13">
        <v>1738</v>
      </c>
      <c r="V21" s="72">
        <v>1.2545049938393555E-3</v>
      </c>
      <c r="W21" s="65"/>
      <c r="X21" s="13">
        <v>4690</v>
      </c>
      <c r="Y21" s="14">
        <v>4.1626319904925126E-3</v>
      </c>
      <c r="Z21" s="10"/>
      <c r="AA21" s="73">
        <v>450</v>
      </c>
      <c r="AB21" s="65"/>
      <c r="AC21" s="14">
        <v>1.0319562450552097E-3</v>
      </c>
      <c r="AD21" s="13">
        <v>9927</v>
      </c>
      <c r="AE21" s="14">
        <v>4.578564091825877E-3</v>
      </c>
      <c r="AF21" s="13">
        <v>328</v>
      </c>
      <c r="AG21" s="14">
        <v>1.8089565409221266E-2</v>
      </c>
      <c r="AH21" s="13">
        <v>52350</v>
      </c>
      <c r="AI21" s="72">
        <v>2.8447226482362694E-3</v>
      </c>
      <c r="AJ21" s="65"/>
      <c r="AK21" s="4"/>
    </row>
    <row r="22" spans="1:37" ht="20">
      <c r="A22" s="5"/>
      <c r="B22" s="74" t="s">
        <v>32</v>
      </c>
      <c r="C22" s="66"/>
      <c r="D22" s="66"/>
      <c r="E22" s="66"/>
      <c r="F22" s="65"/>
      <c r="G22" s="15" t="s">
        <v>33</v>
      </c>
      <c r="H22" s="16">
        <v>740</v>
      </c>
      <c r="I22" s="17">
        <v>3.2984220616296789E-4</v>
      </c>
      <c r="J22" s="16">
        <v>208</v>
      </c>
      <c r="K22" s="17">
        <v>2.0109500095230086E-4</v>
      </c>
      <c r="L22" s="16">
        <v>7509</v>
      </c>
      <c r="M22" s="17">
        <v>1.6351572083125826E-3</v>
      </c>
      <c r="N22" s="16">
        <v>4288</v>
      </c>
      <c r="O22" s="75">
        <v>1.106628337272858E-3</v>
      </c>
      <c r="P22" s="65"/>
      <c r="Q22" s="16">
        <v>362</v>
      </c>
      <c r="R22" s="75">
        <v>2.3766239990440983E-4</v>
      </c>
      <c r="S22" s="66"/>
      <c r="T22" s="65"/>
      <c r="U22" s="16">
        <v>596</v>
      </c>
      <c r="V22" s="75">
        <v>4.3019849040751203E-4</v>
      </c>
      <c r="W22" s="65"/>
      <c r="X22" s="16">
        <v>667</v>
      </c>
      <c r="Y22" s="17">
        <v>5.9199904854125929E-4</v>
      </c>
      <c r="Z22" s="10"/>
      <c r="AA22" s="76">
        <v>219</v>
      </c>
      <c r="AB22" s="65"/>
      <c r="AC22" s="17">
        <v>5.0221870592686874E-4</v>
      </c>
      <c r="AD22" s="16">
        <v>11376</v>
      </c>
      <c r="AE22" s="17">
        <v>5.2468767108503249E-3</v>
      </c>
      <c r="AF22" s="16">
        <v>11</v>
      </c>
      <c r="AG22" s="17">
        <v>6.0666225457754242E-4</v>
      </c>
      <c r="AH22" s="16">
        <v>25976</v>
      </c>
      <c r="AI22" s="75">
        <v>1.4115475742232154E-3</v>
      </c>
      <c r="AJ22" s="65"/>
      <c r="AK22" s="4"/>
    </row>
    <row r="23" spans="1:37">
      <c r="A23" s="5"/>
      <c r="B23" s="71" t="s">
        <v>34</v>
      </c>
      <c r="C23" s="66"/>
      <c r="D23" s="66"/>
      <c r="E23" s="66"/>
      <c r="F23" s="65"/>
      <c r="G23" s="12" t="s">
        <v>35</v>
      </c>
      <c r="H23" s="13">
        <v>2323</v>
      </c>
      <c r="I23" s="14">
        <v>1.0354370877251006E-3</v>
      </c>
      <c r="J23" s="13">
        <v>1405</v>
      </c>
      <c r="K23" s="14">
        <v>1.3583580593172244E-3</v>
      </c>
      <c r="L23" s="13">
        <v>5277</v>
      </c>
      <c r="M23" s="14">
        <v>1.1491176705640564E-3</v>
      </c>
      <c r="N23" s="13">
        <v>2967</v>
      </c>
      <c r="O23" s="72">
        <v>7.6571041900386412E-4</v>
      </c>
      <c r="P23" s="65"/>
      <c r="Q23" s="13">
        <v>3692</v>
      </c>
      <c r="R23" s="72">
        <v>2.4238938686383456E-3</v>
      </c>
      <c r="S23" s="66"/>
      <c r="T23" s="65"/>
      <c r="U23" s="13">
        <v>1156</v>
      </c>
      <c r="V23" s="72">
        <v>8.3441183709913401E-4</v>
      </c>
      <c r="W23" s="65"/>
      <c r="X23" s="13">
        <v>1708</v>
      </c>
      <c r="Y23" s="14">
        <v>1.5159435905674227E-3</v>
      </c>
      <c r="Z23" s="10"/>
      <c r="AA23" s="73">
        <v>936</v>
      </c>
      <c r="AB23" s="65"/>
      <c r="AC23" s="14">
        <v>2.146468989714836E-3</v>
      </c>
      <c r="AD23" s="13">
        <v>951</v>
      </c>
      <c r="AE23" s="14">
        <v>4.3862339592287794E-4</v>
      </c>
      <c r="AF23" s="13">
        <v>6</v>
      </c>
      <c r="AG23" s="14">
        <v>3.3090668431502316E-4</v>
      </c>
      <c r="AH23" s="13">
        <v>20421</v>
      </c>
      <c r="AI23" s="72">
        <v>1.1096863648449448E-3</v>
      </c>
      <c r="AJ23" s="65"/>
      <c r="AK23" s="4"/>
    </row>
    <row r="24" spans="1:37">
      <c r="A24" s="5"/>
      <c r="B24" s="74" t="s">
        <v>36</v>
      </c>
      <c r="C24" s="66"/>
      <c r="D24" s="66"/>
      <c r="E24" s="66"/>
      <c r="F24" s="65"/>
      <c r="G24" s="15" t="s">
        <v>37</v>
      </c>
      <c r="H24" s="16">
        <v>382</v>
      </c>
      <c r="I24" s="17">
        <v>1.702698956138564E-4</v>
      </c>
      <c r="J24" s="16">
        <v>131</v>
      </c>
      <c r="K24" s="17">
        <v>1.2665117848438179E-4</v>
      </c>
      <c r="L24" s="16">
        <v>1043</v>
      </c>
      <c r="M24" s="17">
        <v>2.2712331445865278E-4</v>
      </c>
      <c r="N24" s="16">
        <v>462</v>
      </c>
      <c r="O24" s="75">
        <v>1.1923094492072303E-4</v>
      </c>
      <c r="P24" s="65"/>
      <c r="Q24" s="16">
        <v>490</v>
      </c>
      <c r="R24" s="75">
        <v>3.2169772362751606E-4</v>
      </c>
      <c r="S24" s="66"/>
      <c r="T24" s="65"/>
      <c r="U24" s="16">
        <v>12208</v>
      </c>
      <c r="V24" s="75">
        <v>8.8118509578773603E-3</v>
      </c>
      <c r="W24" s="65"/>
      <c r="X24" s="16">
        <v>213</v>
      </c>
      <c r="Y24" s="17">
        <v>1.8904917142322075E-4</v>
      </c>
      <c r="Z24" s="10"/>
      <c r="AA24" s="76">
        <v>103</v>
      </c>
      <c r="AB24" s="65"/>
      <c r="AC24" s="17">
        <v>2.3620331831263687E-4</v>
      </c>
      <c r="AD24" s="16">
        <v>235</v>
      </c>
      <c r="AE24" s="17">
        <v>1.0838748479692567E-4</v>
      </c>
      <c r="AF24" s="16">
        <v>4</v>
      </c>
      <c r="AG24" s="17">
        <v>2.2060445621001543E-4</v>
      </c>
      <c r="AH24" s="16">
        <v>15271</v>
      </c>
      <c r="AI24" s="75">
        <v>8.2983303841864498E-4</v>
      </c>
      <c r="AJ24" s="65"/>
      <c r="AK24" s="4"/>
    </row>
    <row r="25" spans="1:37">
      <c r="A25" s="5"/>
      <c r="B25" s="71" t="s">
        <v>38</v>
      </c>
      <c r="C25" s="66"/>
      <c r="D25" s="66"/>
      <c r="E25" s="66"/>
      <c r="F25" s="65"/>
      <c r="G25" s="12" t="s">
        <v>39</v>
      </c>
      <c r="H25" s="13">
        <v>26580</v>
      </c>
      <c r="I25" s="14">
        <v>1.1847575459204982E-2</v>
      </c>
      <c r="J25" s="13">
        <v>14613</v>
      </c>
      <c r="K25" s="14">
        <v>1.4127890619788329E-2</v>
      </c>
      <c r="L25" s="13">
        <v>23203</v>
      </c>
      <c r="M25" s="14">
        <v>5.0526771480192906E-3</v>
      </c>
      <c r="N25" s="13">
        <v>5553</v>
      </c>
      <c r="O25" s="72">
        <v>1.4330940197938853E-3</v>
      </c>
      <c r="P25" s="65"/>
      <c r="Q25" s="13">
        <v>12478</v>
      </c>
      <c r="R25" s="72">
        <v>8.1921310110696852E-3</v>
      </c>
      <c r="S25" s="66"/>
      <c r="T25" s="65"/>
      <c r="U25" s="13">
        <v>3931</v>
      </c>
      <c r="V25" s="72">
        <v>2.8374333318656538E-3</v>
      </c>
      <c r="W25" s="65"/>
      <c r="X25" s="13">
        <v>8540</v>
      </c>
      <c r="Y25" s="14">
        <v>7.5797179528371136E-3</v>
      </c>
      <c r="Z25" s="10"/>
      <c r="AA25" s="73">
        <v>14452</v>
      </c>
      <c r="AB25" s="65"/>
      <c r="AC25" s="14">
        <v>3.314184811897309E-2</v>
      </c>
      <c r="AD25" s="13">
        <v>13833</v>
      </c>
      <c r="AE25" s="14">
        <v>6.3801024561526498E-3</v>
      </c>
      <c r="AF25" s="13">
        <v>52</v>
      </c>
      <c r="AG25" s="14">
        <v>2.8678579307302009E-3</v>
      </c>
      <c r="AH25" s="13">
        <v>123235</v>
      </c>
      <c r="AI25" s="72">
        <v>6.6966455693485511E-3</v>
      </c>
      <c r="AJ25" s="65"/>
      <c r="AK25" s="4"/>
    </row>
    <row r="26" spans="1:37">
      <c r="A26" s="5"/>
      <c r="B26" s="74" t="s">
        <v>40</v>
      </c>
      <c r="C26" s="66"/>
      <c r="D26" s="66"/>
      <c r="E26" s="66"/>
      <c r="F26" s="65"/>
      <c r="G26" s="15" t="s">
        <v>41</v>
      </c>
      <c r="H26" s="16">
        <v>356050</v>
      </c>
      <c r="I26" s="17">
        <v>0.15870313176260098</v>
      </c>
      <c r="J26" s="16">
        <v>167972</v>
      </c>
      <c r="K26" s="17">
        <v>0.16239581490365326</v>
      </c>
      <c r="L26" s="16">
        <v>1309862</v>
      </c>
      <c r="M26" s="17">
        <v>0.28523509005123665</v>
      </c>
      <c r="N26" s="16">
        <v>517461</v>
      </c>
      <c r="O26" s="75">
        <v>0.13354407789961528</v>
      </c>
      <c r="P26" s="65"/>
      <c r="Q26" s="16">
        <v>100562</v>
      </c>
      <c r="R26" s="75">
        <v>6.6021564251898507E-2</v>
      </c>
      <c r="S26" s="66"/>
      <c r="T26" s="65"/>
      <c r="U26" s="16">
        <v>139158</v>
      </c>
      <c r="V26" s="75">
        <v>0.10044557303377274</v>
      </c>
      <c r="W26" s="65"/>
      <c r="X26" s="16">
        <v>141902</v>
      </c>
      <c r="Y26" s="17">
        <v>0.12594580057886323</v>
      </c>
      <c r="Z26" s="10"/>
      <c r="AA26" s="76">
        <v>101882</v>
      </c>
      <c r="AB26" s="65"/>
      <c r="AC26" s="17">
        <v>0.23363948035269971</v>
      </c>
      <c r="AD26" s="16">
        <v>1241424</v>
      </c>
      <c r="AE26" s="17">
        <v>0.57257372309165389</v>
      </c>
      <c r="AF26" s="16">
        <v>15311</v>
      </c>
      <c r="AG26" s="17">
        <v>0.84441870725788659</v>
      </c>
      <c r="AH26" s="16">
        <v>4091584</v>
      </c>
      <c r="AI26" s="75">
        <v>0.22233852286458736</v>
      </c>
      <c r="AJ26" s="65"/>
      <c r="AK26" s="4"/>
    </row>
    <row r="27" spans="1:37">
      <c r="A27" s="5"/>
      <c r="B27" s="71" t="s">
        <v>42</v>
      </c>
      <c r="C27" s="66"/>
      <c r="D27" s="66"/>
      <c r="E27" s="66"/>
      <c r="F27" s="65"/>
      <c r="G27" s="12" t="s">
        <v>43</v>
      </c>
      <c r="H27" s="13">
        <v>84783</v>
      </c>
      <c r="I27" s="14">
        <v>3.7790556439344467E-2</v>
      </c>
      <c r="J27" s="13">
        <v>81559</v>
      </c>
      <c r="K27" s="14">
        <v>7.8851476839753382E-2</v>
      </c>
      <c r="L27" s="13">
        <v>471074</v>
      </c>
      <c r="M27" s="14">
        <v>0.10258090914218158</v>
      </c>
      <c r="N27" s="13">
        <v>76384</v>
      </c>
      <c r="O27" s="72">
        <v>1.9712849560226207E-2</v>
      </c>
      <c r="P27" s="65"/>
      <c r="Q27" s="13">
        <v>156488</v>
      </c>
      <c r="R27" s="72">
        <v>0.10273843545923006</v>
      </c>
      <c r="S27" s="66"/>
      <c r="T27" s="65"/>
      <c r="U27" s="13">
        <v>85203</v>
      </c>
      <c r="V27" s="72">
        <v>6.1500338889582631E-2</v>
      </c>
      <c r="W27" s="65"/>
      <c r="X27" s="13">
        <v>141150</v>
      </c>
      <c r="Y27" s="14">
        <v>0.12527835937271178</v>
      </c>
      <c r="Z27" s="10"/>
      <c r="AA27" s="73">
        <v>22083</v>
      </c>
      <c r="AB27" s="65"/>
      <c r="AC27" s="14">
        <v>5.064153279900932E-2</v>
      </c>
      <c r="AD27" s="13">
        <v>50280</v>
      </c>
      <c r="AE27" s="14">
        <v>2.3190309513146479E-2</v>
      </c>
      <c r="AF27" s="13">
        <v>255</v>
      </c>
      <c r="AG27" s="14">
        <v>1.4063534083388484E-2</v>
      </c>
      <c r="AH27" s="13">
        <v>1169259</v>
      </c>
      <c r="AI27" s="72">
        <v>6.3538062253182273E-2</v>
      </c>
      <c r="AJ27" s="65"/>
      <c r="AK27" s="4"/>
    </row>
    <row r="28" spans="1:37">
      <c r="A28" s="5"/>
      <c r="B28" s="74" t="s">
        <v>44</v>
      </c>
      <c r="C28" s="66"/>
      <c r="D28" s="66"/>
      <c r="E28" s="66"/>
      <c r="F28" s="65"/>
      <c r="G28" s="15" t="s">
        <v>45</v>
      </c>
      <c r="H28" s="16">
        <v>344</v>
      </c>
      <c r="I28" s="17">
        <v>1.5333205259467696E-4</v>
      </c>
      <c r="J28" s="16">
        <v>120</v>
      </c>
      <c r="K28" s="17">
        <v>1.1601634670325048E-4</v>
      </c>
      <c r="L28" s="16">
        <v>808</v>
      </c>
      <c r="M28" s="17">
        <v>1.7594979681935901E-4</v>
      </c>
      <c r="N28" s="16">
        <v>667</v>
      </c>
      <c r="O28" s="75">
        <v>1.7213645078381442E-4</v>
      </c>
      <c r="P28" s="65"/>
      <c r="Q28" s="16">
        <v>207</v>
      </c>
      <c r="R28" s="75">
        <v>1.3590087508346085E-4</v>
      </c>
      <c r="S28" s="66"/>
      <c r="T28" s="65"/>
      <c r="U28" s="16">
        <v>165</v>
      </c>
      <c r="V28" s="75">
        <v>1.1909857536449577E-4</v>
      </c>
      <c r="W28" s="65"/>
      <c r="X28" s="16">
        <v>234</v>
      </c>
      <c r="Y28" s="17">
        <v>2.0768782212691856E-4</v>
      </c>
      <c r="Z28" s="10"/>
      <c r="AA28" s="76">
        <v>128</v>
      </c>
      <c r="AB28" s="65"/>
      <c r="AC28" s="17">
        <v>2.9353422081570407E-4</v>
      </c>
      <c r="AD28" s="16">
        <v>623</v>
      </c>
      <c r="AE28" s="17">
        <v>2.8734214054674335E-4</v>
      </c>
      <c r="AF28" s="16">
        <v>1</v>
      </c>
      <c r="AG28" s="17">
        <v>5.5151114052503859E-5</v>
      </c>
      <c r="AH28" s="16">
        <v>3297</v>
      </c>
      <c r="AI28" s="75">
        <v>1.7916046936456505E-4</v>
      </c>
      <c r="AJ28" s="65"/>
      <c r="AK28" s="4"/>
    </row>
    <row r="29" spans="1:37">
      <c r="A29" s="5"/>
      <c r="B29" s="71" t="s">
        <v>46</v>
      </c>
      <c r="C29" s="66"/>
      <c r="D29" s="66"/>
      <c r="E29" s="66"/>
      <c r="F29" s="65"/>
      <c r="G29" s="12" t="s">
        <v>47</v>
      </c>
      <c r="H29" s="13">
        <v>355</v>
      </c>
      <c r="I29" s="14">
        <v>1.5823511241601839E-4</v>
      </c>
      <c r="J29" s="13">
        <v>353</v>
      </c>
      <c r="K29" s="14">
        <v>3.412814198853952E-4</v>
      </c>
      <c r="L29" s="13">
        <v>1728</v>
      </c>
      <c r="M29" s="14">
        <v>3.7628867438595589E-4</v>
      </c>
      <c r="N29" s="13">
        <v>769</v>
      </c>
      <c r="O29" s="72">
        <v>1.9846016589618185E-4</v>
      </c>
      <c r="P29" s="65"/>
      <c r="Q29" s="13">
        <v>336</v>
      </c>
      <c r="R29" s="72">
        <v>2.2059272477315388E-4</v>
      </c>
      <c r="S29" s="66"/>
      <c r="T29" s="65"/>
      <c r="U29" s="13">
        <v>428</v>
      </c>
      <c r="V29" s="72">
        <v>3.0893448640002542E-4</v>
      </c>
      <c r="W29" s="65"/>
      <c r="X29" s="13">
        <v>414</v>
      </c>
      <c r="Y29" s="14">
        <v>3.674476853014713E-4</v>
      </c>
      <c r="Z29" s="10"/>
      <c r="AA29" s="73">
        <v>164</v>
      </c>
      <c r="AB29" s="65"/>
      <c r="AC29" s="14">
        <v>3.7609072042012084E-4</v>
      </c>
      <c r="AD29" s="13">
        <v>573</v>
      </c>
      <c r="AE29" s="14">
        <v>2.6428097356867407E-4</v>
      </c>
      <c r="AF29" s="13">
        <v>18</v>
      </c>
      <c r="AG29" s="14">
        <v>9.9272005294506944E-4</v>
      </c>
      <c r="AH29" s="13">
        <v>5138</v>
      </c>
      <c r="AI29" s="72">
        <v>2.7920124100550052E-4</v>
      </c>
      <c r="AJ29" s="65"/>
      <c r="AK29" s="4"/>
    </row>
    <row r="30" spans="1:37">
      <c r="A30" s="5"/>
      <c r="B30" s="74" t="s">
        <v>48</v>
      </c>
      <c r="C30" s="66"/>
      <c r="D30" s="66"/>
      <c r="E30" s="66"/>
      <c r="F30" s="65"/>
      <c r="G30" s="15" t="s">
        <v>49</v>
      </c>
      <c r="H30" s="16">
        <v>395</v>
      </c>
      <c r="I30" s="17">
        <v>1.760644208572599E-4</v>
      </c>
      <c r="J30" s="16">
        <v>226</v>
      </c>
      <c r="K30" s="17">
        <v>2.1849745295778842E-4</v>
      </c>
      <c r="L30" s="16">
        <v>669</v>
      </c>
      <c r="M30" s="17">
        <v>1.4568120553484057E-4</v>
      </c>
      <c r="N30" s="16">
        <v>1082</v>
      </c>
      <c r="O30" s="75">
        <v>2.7923784070177994E-4</v>
      </c>
      <c r="P30" s="65"/>
      <c r="Q30" s="16">
        <v>175</v>
      </c>
      <c r="R30" s="75">
        <v>1.148920441526843E-4</v>
      </c>
      <c r="S30" s="66"/>
      <c r="T30" s="65"/>
      <c r="U30" s="16">
        <v>144</v>
      </c>
      <c r="V30" s="75">
        <v>1.0394057486355995E-4</v>
      </c>
      <c r="W30" s="65"/>
      <c r="X30" s="16">
        <v>224</v>
      </c>
      <c r="Y30" s="17">
        <v>1.9881227417277675E-4</v>
      </c>
      <c r="Z30" s="10"/>
      <c r="AA30" s="76">
        <v>431</v>
      </c>
      <c r="AB30" s="65"/>
      <c r="AC30" s="17">
        <v>9.883847591528785E-4</v>
      </c>
      <c r="AD30" s="16">
        <v>11124</v>
      </c>
      <c r="AE30" s="17">
        <v>5.1306484292808563E-3</v>
      </c>
      <c r="AF30" s="16">
        <v>2</v>
      </c>
      <c r="AG30" s="17">
        <v>1.1030222810500772E-4</v>
      </c>
      <c r="AH30" s="16">
        <v>14472</v>
      </c>
      <c r="AI30" s="75">
        <v>7.8641501748376861E-4</v>
      </c>
      <c r="AJ30" s="65"/>
      <c r="AK30" s="4"/>
    </row>
    <row r="31" spans="1:37">
      <c r="A31" s="5"/>
      <c r="B31" s="71" t="s">
        <v>50</v>
      </c>
      <c r="C31" s="66"/>
      <c r="D31" s="66"/>
      <c r="E31" s="66"/>
      <c r="F31" s="65"/>
      <c r="G31" s="12" t="s">
        <v>51</v>
      </c>
      <c r="H31" s="13">
        <v>1291</v>
      </c>
      <c r="I31" s="14">
        <v>5.7544092994106966E-4</v>
      </c>
      <c r="J31" s="13">
        <v>1177</v>
      </c>
      <c r="K31" s="14">
        <v>1.1379270005810486E-3</v>
      </c>
      <c r="L31" s="13">
        <v>37785</v>
      </c>
      <c r="M31" s="14">
        <v>8.2280483574498509E-3</v>
      </c>
      <c r="N31" s="13">
        <v>393949</v>
      </c>
      <c r="O31" s="72">
        <v>0.1016686396549219</v>
      </c>
      <c r="P31" s="65"/>
      <c r="Q31" s="13">
        <v>844</v>
      </c>
      <c r="R31" s="72">
        <v>5.5410791579923178E-4</v>
      </c>
      <c r="S31" s="66"/>
      <c r="T31" s="65"/>
      <c r="U31" s="13">
        <v>4143</v>
      </c>
      <c r="V31" s="72">
        <v>2.9904569559703392E-3</v>
      </c>
      <c r="W31" s="65"/>
      <c r="X31" s="13">
        <v>1326</v>
      </c>
      <c r="Y31" s="14">
        <v>1.1768976587192051E-3</v>
      </c>
      <c r="Z31" s="10"/>
      <c r="AA31" s="73">
        <v>200</v>
      </c>
      <c r="AB31" s="65"/>
      <c r="AC31" s="14">
        <v>4.5864722002453761E-4</v>
      </c>
      <c r="AD31" s="13">
        <v>1127</v>
      </c>
      <c r="AE31" s="14">
        <v>5.197987036856818E-4</v>
      </c>
      <c r="AF31" s="13">
        <v>12</v>
      </c>
      <c r="AG31" s="14">
        <v>6.6181336863004633E-4</v>
      </c>
      <c r="AH31" s="13">
        <v>441854</v>
      </c>
      <c r="AI31" s="72">
        <v>2.4010545960148778E-2</v>
      </c>
      <c r="AJ31" s="65"/>
      <c r="AK31" s="4"/>
    </row>
    <row r="32" spans="1:37">
      <c r="A32" s="5"/>
      <c r="B32" s="74" t="s">
        <v>52</v>
      </c>
      <c r="C32" s="66"/>
      <c r="D32" s="66"/>
      <c r="E32" s="66"/>
      <c r="F32" s="65"/>
      <c r="G32" s="15" t="s">
        <v>53</v>
      </c>
      <c r="H32" s="16">
        <v>384</v>
      </c>
      <c r="I32" s="17">
        <v>1.7116136103591847E-4</v>
      </c>
      <c r="J32" s="16">
        <v>203</v>
      </c>
      <c r="K32" s="17">
        <v>1.9626098650633208E-4</v>
      </c>
      <c r="L32" s="16">
        <v>1184</v>
      </c>
      <c r="M32" s="17">
        <v>2.5782742504222903E-4</v>
      </c>
      <c r="N32" s="16">
        <v>1404</v>
      </c>
      <c r="O32" s="75">
        <v>3.6233819625258691E-4</v>
      </c>
      <c r="P32" s="65"/>
      <c r="Q32" s="16">
        <v>201</v>
      </c>
      <c r="R32" s="75">
        <v>1.3196171928394026E-4</v>
      </c>
      <c r="S32" s="66"/>
      <c r="T32" s="65"/>
      <c r="U32" s="16">
        <v>201</v>
      </c>
      <c r="V32" s="75">
        <v>1.4508371908038576E-4</v>
      </c>
      <c r="W32" s="65"/>
      <c r="X32" s="16">
        <v>226</v>
      </c>
      <c r="Y32" s="17">
        <v>2.005873837636051E-4</v>
      </c>
      <c r="Z32" s="10"/>
      <c r="AA32" s="76">
        <v>65</v>
      </c>
      <c r="AB32" s="65"/>
      <c r="AC32" s="17">
        <v>1.4906034650797472E-4</v>
      </c>
      <c r="AD32" s="16">
        <v>421</v>
      </c>
      <c r="AE32" s="17">
        <v>1.9417502595534344E-4</v>
      </c>
      <c r="AF32" s="16">
        <v>5</v>
      </c>
      <c r="AG32" s="17">
        <v>2.7575557026251931E-4</v>
      </c>
      <c r="AH32" s="16">
        <v>4294</v>
      </c>
      <c r="AI32" s="75">
        <v>2.3333789974262732E-4</v>
      </c>
      <c r="AJ32" s="65"/>
      <c r="AK32" s="4"/>
    </row>
    <row r="33" spans="1:37">
      <c r="A33" s="5"/>
      <c r="B33" s="71" t="s">
        <v>54</v>
      </c>
      <c r="C33" s="66"/>
      <c r="D33" s="66"/>
      <c r="E33" s="66"/>
      <c r="F33" s="65"/>
      <c r="G33" s="12" t="s">
        <v>55</v>
      </c>
      <c r="H33" s="13">
        <v>3576</v>
      </c>
      <c r="I33" s="14">
        <v>1.5939401746469907E-3</v>
      </c>
      <c r="J33" s="13">
        <v>111</v>
      </c>
      <c r="K33" s="14">
        <v>1.073151207005067E-4</v>
      </c>
      <c r="L33" s="13">
        <v>699</v>
      </c>
      <c r="M33" s="14">
        <v>1.5221399502070786E-4</v>
      </c>
      <c r="N33" s="13">
        <v>922</v>
      </c>
      <c r="O33" s="72">
        <v>2.3794573856473298E-4</v>
      </c>
      <c r="P33" s="65"/>
      <c r="Q33" s="13">
        <v>193</v>
      </c>
      <c r="R33" s="72">
        <v>1.2670951155124613E-4</v>
      </c>
      <c r="S33" s="66"/>
      <c r="T33" s="65"/>
      <c r="U33" s="13">
        <v>125</v>
      </c>
      <c r="V33" s="72">
        <v>9.0226193457951346E-5</v>
      </c>
      <c r="W33" s="65"/>
      <c r="X33" s="13">
        <v>206</v>
      </c>
      <c r="Y33" s="14">
        <v>1.8283628785532147E-4</v>
      </c>
      <c r="Z33" s="10"/>
      <c r="AA33" s="73">
        <v>51</v>
      </c>
      <c r="AB33" s="65"/>
      <c r="AC33" s="14">
        <v>1.1695504110625709E-4</v>
      </c>
      <c r="AD33" s="13">
        <v>524</v>
      </c>
      <c r="AE33" s="14">
        <v>2.4168102993016617E-4</v>
      </c>
      <c r="AF33" s="13">
        <v>1</v>
      </c>
      <c r="AG33" s="14">
        <v>5.5151114052503859E-5</v>
      </c>
      <c r="AH33" s="13">
        <v>6408</v>
      </c>
      <c r="AI33" s="72">
        <v>3.4821361470674335E-4</v>
      </c>
      <c r="AJ33" s="65"/>
      <c r="AK33" s="4"/>
    </row>
    <row r="34" spans="1:37">
      <c r="A34" s="5"/>
      <c r="B34" s="74" t="s">
        <v>56</v>
      </c>
      <c r="C34" s="66"/>
      <c r="D34" s="66"/>
      <c r="E34" s="66"/>
      <c r="F34" s="65"/>
      <c r="G34" s="15" t="s">
        <v>57</v>
      </c>
      <c r="H34" s="16">
        <v>317</v>
      </c>
      <c r="I34" s="17">
        <v>1.4129726939683896E-4</v>
      </c>
      <c r="J34" s="16">
        <v>152</v>
      </c>
      <c r="K34" s="17">
        <v>1.4695403915745061E-4</v>
      </c>
      <c r="L34" s="16">
        <v>2144</v>
      </c>
      <c r="M34" s="17">
        <v>4.6687668858998231E-4</v>
      </c>
      <c r="N34" s="16">
        <v>18924</v>
      </c>
      <c r="O34" s="75">
        <v>4.8838233802592267E-3</v>
      </c>
      <c r="P34" s="65"/>
      <c r="Q34" s="16">
        <v>176</v>
      </c>
      <c r="R34" s="75">
        <v>1.1554857011927107E-4</v>
      </c>
      <c r="S34" s="66"/>
      <c r="T34" s="65"/>
      <c r="U34" s="16">
        <v>187</v>
      </c>
      <c r="V34" s="75">
        <v>1.3497838541309522E-4</v>
      </c>
      <c r="W34" s="65"/>
      <c r="X34" s="16">
        <v>221</v>
      </c>
      <c r="Y34" s="17">
        <v>1.9614960978653421E-4</v>
      </c>
      <c r="Z34" s="10"/>
      <c r="AA34" s="76">
        <v>67</v>
      </c>
      <c r="AB34" s="65"/>
      <c r="AC34" s="17">
        <v>1.536468187082201E-4</v>
      </c>
      <c r="AD34" s="16">
        <v>398</v>
      </c>
      <c r="AE34" s="17">
        <v>1.8356688914543157E-4</v>
      </c>
      <c r="AF34" s="16">
        <v>3</v>
      </c>
      <c r="AG34" s="17">
        <v>1.6545334215751158E-4</v>
      </c>
      <c r="AH34" s="16">
        <v>22589</v>
      </c>
      <c r="AI34" s="75">
        <v>1.2274964642026568E-3</v>
      </c>
      <c r="AJ34" s="65"/>
      <c r="AK34" s="4"/>
    </row>
    <row r="35" spans="1:37">
      <c r="A35" s="5"/>
      <c r="B35" s="71" t="s">
        <v>58</v>
      </c>
      <c r="C35" s="66"/>
      <c r="D35" s="66"/>
      <c r="E35" s="66"/>
      <c r="F35" s="65"/>
      <c r="G35" s="12" t="s">
        <v>59</v>
      </c>
      <c r="H35" s="13">
        <v>3559</v>
      </c>
      <c r="I35" s="14">
        <v>1.5863627185594632E-3</v>
      </c>
      <c r="J35" s="13">
        <v>1039</v>
      </c>
      <c r="K35" s="14">
        <v>1.0045082018723104E-3</v>
      </c>
      <c r="L35" s="13">
        <v>22403</v>
      </c>
      <c r="M35" s="14">
        <v>4.878469428396163E-3</v>
      </c>
      <c r="N35" s="13">
        <v>249118</v>
      </c>
      <c r="O35" s="72">
        <v>6.4291286876105372E-2</v>
      </c>
      <c r="P35" s="65"/>
      <c r="Q35" s="13">
        <v>596</v>
      </c>
      <c r="R35" s="72">
        <v>3.912894760857134E-4</v>
      </c>
      <c r="S35" s="66"/>
      <c r="T35" s="65"/>
      <c r="U35" s="13">
        <v>9312</v>
      </c>
      <c r="V35" s="72">
        <v>6.7214905078435434E-3</v>
      </c>
      <c r="W35" s="65"/>
      <c r="X35" s="13">
        <v>1519</v>
      </c>
      <c r="Y35" s="14">
        <v>1.3481957342341422E-3</v>
      </c>
      <c r="Z35" s="10"/>
      <c r="AA35" s="73">
        <v>141</v>
      </c>
      <c r="AB35" s="65"/>
      <c r="AC35" s="14">
        <v>3.2334629011729902E-4</v>
      </c>
      <c r="AD35" s="13">
        <v>1048</v>
      </c>
      <c r="AE35" s="14">
        <v>4.8336205986033233E-4</v>
      </c>
      <c r="AF35" s="13">
        <v>7</v>
      </c>
      <c r="AG35" s="14">
        <v>3.8605779836752702E-4</v>
      </c>
      <c r="AH35" s="13">
        <v>288742</v>
      </c>
      <c r="AI35" s="72">
        <v>1.5690370714365555E-2</v>
      </c>
      <c r="AJ35" s="65"/>
      <c r="AK35" s="4"/>
    </row>
    <row r="36" spans="1:37">
      <c r="A36" s="5"/>
      <c r="B36" s="74" t="s">
        <v>60</v>
      </c>
      <c r="C36" s="66"/>
      <c r="D36" s="66"/>
      <c r="E36" s="66"/>
      <c r="F36" s="65"/>
      <c r="G36" s="15" t="s">
        <v>61</v>
      </c>
      <c r="H36" s="16">
        <v>9649</v>
      </c>
      <c r="I36" s="17">
        <v>4.3008749287384825E-3</v>
      </c>
      <c r="J36" s="16">
        <v>1989</v>
      </c>
      <c r="K36" s="17">
        <v>1.9229709466063768E-3</v>
      </c>
      <c r="L36" s="16">
        <v>11077</v>
      </c>
      <c r="M36" s="17">
        <v>2.4121236378317323E-3</v>
      </c>
      <c r="N36" s="16">
        <v>2723</v>
      </c>
      <c r="O36" s="75">
        <v>7.0273996324486763E-4</v>
      </c>
      <c r="P36" s="65"/>
      <c r="Q36" s="16">
        <v>3949</v>
      </c>
      <c r="R36" s="75">
        <v>2.5926210420511445E-3</v>
      </c>
      <c r="S36" s="66"/>
      <c r="T36" s="65"/>
      <c r="U36" s="16">
        <v>2640</v>
      </c>
      <c r="V36" s="75">
        <v>1.9055772058319323E-3</v>
      </c>
      <c r="W36" s="65"/>
      <c r="X36" s="16">
        <v>1297</v>
      </c>
      <c r="Y36" s="17">
        <v>1.1511585696521939E-3</v>
      </c>
      <c r="Z36" s="10"/>
      <c r="AA36" s="76">
        <v>451</v>
      </c>
      <c r="AB36" s="65"/>
      <c r="AC36" s="17">
        <v>1.0342494811553323E-3</v>
      </c>
      <c r="AD36" s="16">
        <v>3963</v>
      </c>
      <c r="AE36" s="17">
        <v>1.8278280946817721E-3</v>
      </c>
      <c r="AF36" s="16">
        <v>46</v>
      </c>
      <c r="AG36" s="17">
        <v>2.5369512464151777E-3</v>
      </c>
      <c r="AH36" s="16">
        <v>37784</v>
      </c>
      <c r="AI36" s="75">
        <v>2.0531996282895739E-3</v>
      </c>
      <c r="AJ36" s="65"/>
      <c r="AK36" s="4"/>
    </row>
    <row r="37" spans="1:37">
      <c r="A37" s="5"/>
      <c r="B37" s="71" t="s">
        <v>62</v>
      </c>
      <c r="C37" s="66"/>
      <c r="D37" s="66"/>
      <c r="E37" s="66"/>
      <c r="F37" s="65"/>
      <c r="G37" s="12" t="s">
        <v>63</v>
      </c>
      <c r="H37" s="13">
        <v>845</v>
      </c>
      <c r="I37" s="14">
        <v>3.7664414082122684E-4</v>
      </c>
      <c r="J37" s="13">
        <v>187</v>
      </c>
      <c r="K37" s="14">
        <v>1.8079214027923201E-4</v>
      </c>
      <c r="L37" s="13">
        <v>681</v>
      </c>
      <c r="M37" s="14">
        <v>1.4829432132918747E-4</v>
      </c>
      <c r="N37" s="13">
        <v>826</v>
      </c>
      <c r="O37" s="72">
        <v>2.1317047728250483E-4</v>
      </c>
      <c r="P37" s="65"/>
      <c r="Q37" s="13">
        <v>264</v>
      </c>
      <c r="R37" s="72">
        <v>1.7332285517890662E-4</v>
      </c>
      <c r="S37" s="66"/>
      <c r="T37" s="65"/>
      <c r="U37" s="13">
        <v>277</v>
      </c>
      <c r="V37" s="72">
        <v>1.9994124470282018E-4</v>
      </c>
      <c r="W37" s="65"/>
      <c r="X37" s="13">
        <v>305</v>
      </c>
      <c r="Y37" s="14">
        <v>2.7070421260132546E-4</v>
      </c>
      <c r="Z37" s="10"/>
      <c r="AA37" s="73">
        <v>128</v>
      </c>
      <c r="AB37" s="65"/>
      <c r="AC37" s="14">
        <v>2.9353422081570407E-4</v>
      </c>
      <c r="AD37" s="13">
        <v>302</v>
      </c>
      <c r="AE37" s="14">
        <v>1.3928944854753851E-4</v>
      </c>
      <c r="AF37" s="13">
        <v>0</v>
      </c>
      <c r="AG37" s="14">
        <v>0</v>
      </c>
      <c r="AH37" s="13">
        <v>3815</v>
      </c>
      <c r="AI37" s="72">
        <v>2.073088233623948E-4</v>
      </c>
      <c r="AJ37" s="65"/>
      <c r="AK37" s="4"/>
    </row>
    <row r="38" spans="1:37">
      <c r="A38" s="5"/>
      <c r="B38" s="74" t="s">
        <v>64</v>
      </c>
      <c r="C38" s="66"/>
      <c r="D38" s="66"/>
      <c r="E38" s="66"/>
      <c r="F38" s="65"/>
      <c r="G38" s="15" t="s">
        <v>65</v>
      </c>
      <c r="H38" s="16">
        <v>544</v>
      </c>
      <c r="I38" s="17">
        <v>2.4247859480088451E-4</v>
      </c>
      <c r="J38" s="16">
        <v>543</v>
      </c>
      <c r="K38" s="17">
        <v>5.2497396883220845E-4</v>
      </c>
      <c r="L38" s="16">
        <v>1482</v>
      </c>
      <c r="M38" s="17">
        <v>3.2271980060184411E-4</v>
      </c>
      <c r="N38" s="16">
        <v>1004</v>
      </c>
      <c r="O38" s="75">
        <v>2.5910794090996952E-4</v>
      </c>
      <c r="P38" s="65"/>
      <c r="Q38" s="16">
        <v>365</v>
      </c>
      <c r="R38" s="75">
        <v>2.3963197780417012E-4</v>
      </c>
      <c r="S38" s="66"/>
      <c r="T38" s="65"/>
      <c r="U38" s="16">
        <v>330</v>
      </c>
      <c r="V38" s="75">
        <v>2.3819715072899154E-4</v>
      </c>
      <c r="W38" s="65"/>
      <c r="X38" s="16">
        <v>408</v>
      </c>
      <c r="Y38" s="17">
        <v>3.6212235652898622E-4</v>
      </c>
      <c r="Z38" s="10"/>
      <c r="AA38" s="76">
        <v>591</v>
      </c>
      <c r="AB38" s="65"/>
      <c r="AC38" s="17">
        <v>1.3553025351725086E-3</v>
      </c>
      <c r="AD38" s="16">
        <v>7996</v>
      </c>
      <c r="AE38" s="17">
        <v>3.6879418231328411E-3</v>
      </c>
      <c r="AF38" s="16">
        <v>0</v>
      </c>
      <c r="AG38" s="17">
        <v>0</v>
      </c>
      <c r="AH38" s="16">
        <v>13263</v>
      </c>
      <c r="AI38" s="75">
        <v>7.2071741133825475E-4</v>
      </c>
      <c r="AJ38" s="65"/>
      <c r="AK38" s="4"/>
    </row>
    <row r="39" spans="1:37">
      <c r="A39" s="5"/>
      <c r="B39" s="71" t="s">
        <v>66</v>
      </c>
      <c r="C39" s="66"/>
      <c r="D39" s="66"/>
      <c r="E39" s="66"/>
      <c r="F39" s="65"/>
      <c r="G39" s="12" t="s">
        <v>67</v>
      </c>
      <c r="H39" s="13">
        <v>173</v>
      </c>
      <c r="I39" s="14">
        <v>7.711175900836953E-5</v>
      </c>
      <c r="J39" s="13">
        <v>68</v>
      </c>
      <c r="K39" s="14">
        <v>6.5742596465175274E-5</v>
      </c>
      <c r="L39" s="13">
        <v>330</v>
      </c>
      <c r="M39" s="14">
        <v>7.186068434454019E-5</v>
      </c>
      <c r="N39" s="13">
        <v>318</v>
      </c>
      <c r="O39" s="72">
        <v>8.206805299738079E-5</v>
      </c>
      <c r="P39" s="65"/>
      <c r="Q39" s="13">
        <v>125</v>
      </c>
      <c r="R39" s="72">
        <v>8.2065745823345934E-5</v>
      </c>
      <c r="S39" s="66"/>
      <c r="T39" s="65"/>
      <c r="U39" s="13">
        <v>96</v>
      </c>
      <c r="V39" s="72">
        <v>6.9293716575706638E-5</v>
      </c>
      <c r="W39" s="65"/>
      <c r="X39" s="13">
        <v>140</v>
      </c>
      <c r="Y39" s="14">
        <v>1.2425767135798547E-4</v>
      </c>
      <c r="Z39" s="10"/>
      <c r="AA39" s="73">
        <v>39</v>
      </c>
      <c r="AB39" s="65"/>
      <c r="AC39" s="14">
        <v>8.9436207904784834E-5</v>
      </c>
      <c r="AD39" s="13">
        <v>382</v>
      </c>
      <c r="AE39" s="14">
        <v>1.7618731571244939E-4</v>
      </c>
      <c r="AF39" s="13">
        <v>0</v>
      </c>
      <c r="AG39" s="14">
        <v>0</v>
      </c>
      <c r="AH39" s="13">
        <v>1671</v>
      </c>
      <c r="AI39" s="72">
        <v>9.0802894846280912E-5</v>
      </c>
      <c r="AJ39" s="65"/>
      <c r="AK39" s="4"/>
    </row>
    <row r="40" spans="1:37">
      <c r="A40" s="5"/>
      <c r="B40" s="74" t="s">
        <v>68</v>
      </c>
      <c r="C40" s="66"/>
      <c r="D40" s="66"/>
      <c r="E40" s="66"/>
      <c r="F40" s="65"/>
      <c r="G40" s="15" t="s">
        <v>69</v>
      </c>
      <c r="H40" s="16">
        <v>585</v>
      </c>
      <c r="I40" s="17">
        <v>2.6075363595315707E-4</v>
      </c>
      <c r="J40" s="16">
        <v>231</v>
      </c>
      <c r="K40" s="17">
        <v>2.233314674037572E-4</v>
      </c>
      <c r="L40" s="16">
        <v>2923</v>
      </c>
      <c r="M40" s="17">
        <v>6.3651145557300291E-4</v>
      </c>
      <c r="N40" s="16">
        <v>1330</v>
      </c>
      <c r="O40" s="75">
        <v>3.4324059901420269E-4</v>
      </c>
      <c r="P40" s="65"/>
      <c r="Q40" s="16">
        <v>294</v>
      </c>
      <c r="R40" s="75">
        <v>1.9301863417650963E-4</v>
      </c>
      <c r="S40" s="66"/>
      <c r="T40" s="65"/>
      <c r="U40" s="16">
        <v>274</v>
      </c>
      <c r="V40" s="75">
        <v>1.9777581605982935E-4</v>
      </c>
      <c r="W40" s="65"/>
      <c r="X40" s="16">
        <v>291</v>
      </c>
      <c r="Y40" s="17">
        <v>2.582784454655269E-4</v>
      </c>
      <c r="Z40" s="10"/>
      <c r="AA40" s="76">
        <v>79</v>
      </c>
      <c r="AB40" s="65"/>
      <c r="AC40" s="17">
        <v>1.8116565190969236E-4</v>
      </c>
      <c r="AD40" s="16">
        <v>2211</v>
      </c>
      <c r="AE40" s="17">
        <v>1.019764803770224E-3</v>
      </c>
      <c r="AF40" s="16">
        <v>16</v>
      </c>
      <c r="AG40" s="17">
        <v>8.8241782484006174E-4</v>
      </c>
      <c r="AH40" s="16">
        <v>8234</v>
      </c>
      <c r="AI40" s="75">
        <v>4.4743927957167988E-4</v>
      </c>
      <c r="AJ40" s="65"/>
      <c r="AK40" s="4"/>
    </row>
    <row r="41" spans="1:37">
      <c r="A41" s="5"/>
      <c r="B41" s="71" t="s">
        <v>70</v>
      </c>
      <c r="C41" s="66"/>
      <c r="D41" s="66"/>
      <c r="E41" s="66"/>
      <c r="F41" s="65"/>
      <c r="G41" s="12" t="s">
        <v>71</v>
      </c>
      <c r="H41" s="13">
        <v>1099</v>
      </c>
      <c r="I41" s="14">
        <v>4.8986024942311048E-4</v>
      </c>
      <c r="J41" s="13">
        <v>943</v>
      </c>
      <c r="K41" s="14">
        <v>9.1169512450971007E-4</v>
      </c>
      <c r="L41" s="13">
        <v>3623</v>
      </c>
      <c r="M41" s="14">
        <v>7.8894321024323966E-4</v>
      </c>
      <c r="N41" s="13">
        <v>1838</v>
      </c>
      <c r="O41" s="72">
        <v>4.7434302329932672E-4</v>
      </c>
      <c r="P41" s="65"/>
      <c r="Q41" s="13">
        <v>845</v>
      </c>
      <c r="R41" s="72">
        <v>5.547644417658185E-4</v>
      </c>
      <c r="S41" s="66"/>
      <c r="T41" s="65"/>
      <c r="U41" s="13">
        <v>661</v>
      </c>
      <c r="V41" s="72">
        <v>4.7711611100564671E-4</v>
      </c>
      <c r="W41" s="65"/>
      <c r="X41" s="13">
        <v>10109</v>
      </c>
      <c r="Y41" s="14">
        <v>8.9722914268419648E-3</v>
      </c>
      <c r="Z41" s="10"/>
      <c r="AA41" s="73">
        <v>1461</v>
      </c>
      <c r="AB41" s="65"/>
      <c r="AC41" s="14">
        <v>3.3504179422792473E-3</v>
      </c>
      <c r="AD41" s="13">
        <v>1153</v>
      </c>
      <c r="AE41" s="14">
        <v>5.3179051051427785E-4</v>
      </c>
      <c r="AF41" s="13">
        <v>12</v>
      </c>
      <c r="AG41" s="14">
        <v>6.6181336863004633E-4</v>
      </c>
      <c r="AH41" s="13">
        <v>21744</v>
      </c>
      <c r="AI41" s="72">
        <v>1.1815787824880505E-3</v>
      </c>
      <c r="AJ41" s="65"/>
      <c r="AK41" s="4"/>
    </row>
    <row r="42" spans="1:37">
      <c r="A42" s="5"/>
      <c r="B42" s="74" t="s">
        <v>72</v>
      </c>
      <c r="C42" s="66"/>
      <c r="D42" s="66"/>
      <c r="E42" s="66"/>
      <c r="F42" s="65"/>
      <c r="G42" s="15" t="s">
        <v>73</v>
      </c>
      <c r="H42" s="16">
        <v>1367</v>
      </c>
      <c r="I42" s="17">
        <v>6.0931661597942853E-4</v>
      </c>
      <c r="J42" s="16">
        <v>120</v>
      </c>
      <c r="K42" s="17">
        <v>1.1601634670325048E-4</v>
      </c>
      <c r="L42" s="16">
        <v>263</v>
      </c>
      <c r="M42" s="17">
        <v>5.7270787826103243E-5</v>
      </c>
      <c r="N42" s="16">
        <v>575</v>
      </c>
      <c r="O42" s="75">
        <v>1.4839349205501243E-4</v>
      </c>
      <c r="P42" s="65"/>
      <c r="Q42" s="16">
        <v>146</v>
      </c>
      <c r="R42" s="75">
        <v>9.5852791121668043E-5</v>
      </c>
      <c r="S42" s="66"/>
      <c r="T42" s="65"/>
      <c r="U42" s="16">
        <v>128</v>
      </c>
      <c r="V42" s="75">
        <v>9.2391622100942175E-5</v>
      </c>
      <c r="W42" s="65"/>
      <c r="X42" s="16">
        <v>261</v>
      </c>
      <c r="Y42" s="17">
        <v>2.3165180160310148E-4</v>
      </c>
      <c r="Z42" s="10"/>
      <c r="AA42" s="76">
        <v>70</v>
      </c>
      <c r="AB42" s="65"/>
      <c r="AC42" s="17">
        <v>1.6052652700858816E-4</v>
      </c>
      <c r="AD42" s="16">
        <v>206</v>
      </c>
      <c r="AE42" s="17">
        <v>9.5012007949645477E-5</v>
      </c>
      <c r="AF42" s="16">
        <v>0</v>
      </c>
      <c r="AG42" s="17">
        <v>0</v>
      </c>
      <c r="AH42" s="16">
        <v>3136</v>
      </c>
      <c r="AI42" s="75">
        <v>1.7041165663550983E-4</v>
      </c>
      <c r="AJ42" s="65"/>
      <c r="AK42" s="4"/>
    </row>
    <row r="43" spans="1:37">
      <c r="A43" s="5"/>
      <c r="B43" s="71" t="s">
        <v>74</v>
      </c>
      <c r="C43" s="66"/>
      <c r="D43" s="66"/>
      <c r="E43" s="66"/>
      <c r="F43" s="65"/>
      <c r="G43" s="12" t="s">
        <v>75</v>
      </c>
      <c r="H43" s="13">
        <v>118645</v>
      </c>
      <c r="I43" s="14">
        <v>5.2883957500277468E-2</v>
      </c>
      <c r="J43" s="13">
        <v>2380</v>
      </c>
      <c r="K43" s="14">
        <v>2.3009908762811346E-3</v>
      </c>
      <c r="L43" s="13">
        <v>25541</v>
      </c>
      <c r="M43" s="14">
        <v>5.5617992086178817E-3</v>
      </c>
      <c r="N43" s="13">
        <v>7232</v>
      </c>
      <c r="O43" s="72">
        <v>1.8664030165945215E-3</v>
      </c>
      <c r="P43" s="65"/>
      <c r="Q43" s="13">
        <v>4340</v>
      </c>
      <c r="R43" s="72">
        <v>2.8493226949865709E-3</v>
      </c>
      <c r="S43" s="66"/>
      <c r="T43" s="65"/>
      <c r="U43" s="13">
        <v>1995</v>
      </c>
      <c r="V43" s="72">
        <v>1.4400100475889036E-3</v>
      </c>
      <c r="W43" s="65"/>
      <c r="X43" s="13">
        <v>10845</v>
      </c>
      <c r="Y43" s="14">
        <v>9.6255317562668023E-3</v>
      </c>
      <c r="Z43" s="10"/>
      <c r="AA43" s="73">
        <v>478</v>
      </c>
      <c r="AB43" s="65"/>
      <c r="AC43" s="14">
        <v>1.096166855858645E-3</v>
      </c>
      <c r="AD43" s="13">
        <v>13052</v>
      </c>
      <c r="AE43" s="14">
        <v>6.0198870279552074E-3</v>
      </c>
      <c r="AF43" s="13">
        <v>128</v>
      </c>
      <c r="AG43" s="14">
        <v>7.0593425987204939E-3</v>
      </c>
      <c r="AH43" s="13">
        <v>184636</v>
      </c>
      <c r="AI43" s="72">
        <v>1.0033203646222575E-2</v>
      </c>
      <c r="AJ43" s="65"/>
      <c r="AK43" s="4"/>
    </row>
    <row r="44" spans="1:37">
      <c r="A44" s="5"/>
      <c r="B44" s="74" t="s">
        <v>76</v>
      </c>
      <c r="C44" s="66"/>
      <c r="D44" s="66"/>
      <c r="E44" s="66"/>
      <c r="F44" s="65"/>
      <c r="G44" s="15" t="s">
        <v>77</v>
      </c>
      <c r="H44" s="16">
        <v>8771</v>
      </c>
      <c r="I44" s="17">
        <v>3.9095216084532314E-3</v>
      </c>
      <c r="J44" s="16">
        <v>19837</v>
      </c>
      <c r="K44" s="17">
        <v>1.9178468912936498E-2</v>
      </c>
      <c r="L44" s="16">
        <v>58122</v>
      </c>
      <c r="M44" s="17">
        <v>1.2656626349919287E-2</v>
      </c>
      <c r="N44" s="16">
        <v>9687</v>
      </c>
      <c r="O44" s="75">
        <v>2.4999787087598355E-3</v>
      </c>
      <c r="P44" s="65"/>
      <c r="Q44" s="16">
        <v>10269</v>
      </c>
      <c r="R44" s="75">
        <v>6.7418651508795151E-3</v>
      </c>
      <c r="S44" s="66"/>
      <c r="T44" s="65"/>
      <c r="U44" s="16">
        <v>11707</v>
      </c>
      <c r="V44" s="75">
        <v>8.450224374497892E-3</v>
      </c>
      <c r="W44" s="65"/>
      <c r="X44" s="16">
        <v>18120</v>
      </c>
      <c r="Y44" s="17">
        <v>1.6082492892904976E-2</v>
      </c>
      <c r="Z44" s="10"/>
      <c r="AA44" s="76">
        <v>5761</v>
      </c>
      <c r="AB44" s="65"/>
      <c r="AC44" s="17">
        <v>1.3211333172806806E-2</v>
      </c>
      <c r="AD44" s="16">
        <v>23243</v>
      </c>
      <c r="AE44" s="17">
        <v>1.0720214081425291E-2</v>
      </c>
      <c r="AF44" s="16">
        <v>198</v>
      </c>
      <c r="AG44" s="17">
        <v>1.0919920582395765E-2</v>
      </c>
      <c r="AH44" s="16">
        <v>165715</v>
      </c>
      <c r="AI44" s="75">
        <v>9.0050279589775229E-3</v>
      </c>
      <c r="AJ44" s="65"/>
      <c r="AK44" s="4"/>
    </row>
    <row r="45" spans="1:37">
      <c r="A45" s="5"/>
      <c r="B45" s="71" t="s">
        <v>78</v>
      </c>
      <c r="C45" s="66"/>
      <c r="D45" s="66"/>
      <c r="E45" s="66"/>
      <c r="F45" s="65"/>
      <c r="G45" s="12" t="s">
        <v>79</v>
      </c>
      <c r="H45" s="13">
        <v>833</v>
      </c>
      <c r="I45" s="14">
        <v>3.7129534828885441E-4</v>
      </c>
      <c r="J45" s="13">
        <v>393</v>
      </c>
      <c r="K45" s="14">
        <v>3.7995353545314535E-4</v>
      </c>
      <c r="L45" s="13">
        <v>1825</v>
      </c>
      <c r="M45" s="14">
        <v>3.9741136039026014E-4</v>
      </c>
      <c r="N45" s="13">
        <v>2005</v>
      </c>
      <c r="O45" s="72">
        <v>5.1744165490486948E-4</v>
      </c>
      <c r="P45" s="65"/>
      <c r="Q45" s="13">
        <v>1065</v>
      </c>
      <c r="R45" s="72">
        <v>6.9920015441490737E-4</v>
      </c>
      <c r="S45" s="66"/>
      <c r="T45" s="65"/>
      <c r="U45" s="13">
        <v>448</v>
      </c>
      <c r="V45" s="72">
        <v>3.233706773532976E-4</v>
      </c>
      <c r="W45" s="65"/>
      <c r="X45" s="13">
        <v>818</v>
      </c>
      <c r="Y45" s="14">
        <v>7.2601982264880081E-4</v>
      </c>
      <c r="Z45" s="10"/>
      <c r="AA45" s="73">
        <v>173</v>
      </c>
      <c r="AB45" s="65"/>
      <c r="AC45" s="14">
        <v>3.9672984532122504E-4</v>
      </c>
      <c r="AD45" s="13">
        <v>760</v>
      </c>
      <c r="AE45" s="14">
        <v>3.5052973806665324E-4</v>
      </c>
      <c r="AF45" s="13">
        <v>11</v>
      </c>
      <c r="AG45" s="14">
        <v>6.0666225457754242E-4</v>
      </c>
      <c r="AH45" s="13">
        <v>8331</v>
      </c>
      <c r="AI45" s="72">
        <v>4.5271030338980627E-4</v>
      </c>
      <c r="AJ45" s="65"/>
      <c r="AK45" s="4"/>
    </row>
    <row r="46" spans="1:37" ht="409.25" hidden="1" customHeight="1">
      <c r="A46" s="5"/>
      <c r="AK46" s="4"/>
    </row>
    <row r="47" spans="1:37">
      <c r="A47" s="5"/>
      <c r="B47" s="89"/>
      <c r="C47" s="79"/>
      <c r="D47" s="79"/>
      <c r="E47" s="79"/>
      <c r="F47" s="79"/>
      <c r="G47" s="78"/>
      <c r="H47" s="77"/>
      <c r="I47" s="78"/>
      <c r="J47" s="77"/>
      <c r="K47" s="78"/>
      <c r="L47" s="77"/>
      <c r="M47" s="78"/>
      <c r="N47" s="77"/>
      <c r="O47" s="79"/>
      <c r="P47" s="78"/>
      <c r="Q47" s="77"/>
      <c r="R47" s="79"/>
      <c r="S47" s="79"/>
      <c r="T47" s="78"/>
      <c r="U47" s="77"/>
      <c r="V47" s="79"/>
      <c r="W47" s="78"/>
      <c r="X47" s="77"/>
      <c r="Y47" s="78"/>
      <c r="Z47" s="77"/>
      <c r="AA47" s="79"/>
      <c r="AB47" s="79"/>
      <c r="AC47" s="78"/>
      <c r="AD47" s="77"/>
      <c r="AE47" s="78"/>
      <c r="AF47" s="77"/>
      <c r="AG47" s="78"/>
      <c r="AH47" s="77"/>
      <c r="AI47" s="79"/>
      <c r="AJ47" s="78"/>
      <c r="AK47" s="4"/>
    </row>
    <row r="48" spans="1:37">
      <c r="A48" s="5"/>
      <c r="B48" s="90"/>
      <c r="C48" s="82"/>
      <c r="D48" s="82"/>
      <c r="E48" s="82"/>
      <c r="F48" s="82"/>
      <c r="G48" s="81"/>
      <c r="H48" s="18"/>
      <c r="I48" s="19"/>
      <c r="J48" s="18"/>
      <c r="K48" s="19"/>
      <c r="L48" s="18"/>
      <c r="M48" s="19"/>
      <c r="N48" s="18"/>
      <c r="O48" s="80"/>
      <c r="P48" s="81"/>
      <c r="Q48" s="18"/>
      <c r="R48" s="80"/>
      <c r="S48" s="82"/>
      <c r="T48" s="81"/>
      <c r="U48" s="18"/>
      <c r="V48" s="80"/>
      <c r="W48" s="81"/>
      <c r="X48" s="18"/>
      <c r="Y48" s="19"/>
      <c r="Z48" s="83"/>
      <c r="AA48" s="82"/>
      <c r="AB48" s="82"/>
      <c r="AC48" s="19"/>
      <c r="AD48" s="18"/>
      <c r="AE48" s="19"/>
      <c r="AF48" s="18"/>
      <c r="AG48" s="19"/>
      <c r="AH48" s="18"/>
      <c r="AI48" s="80"/>
      <c r="AJ48" s="81"/>
      <c r="AK48" s="4"/>
    </row>
    <row r="49" spans="1:37">
      <c r="A49" s="5"/>
      <c r="B49" s="84" t="s">
        <v>80</v>
      </c>
      <c r="C49" s="85"/>
      <c r="D49" s="85"/>
      <c r="E49" s="85"/>
      <c r="F49" s="85"/>
      <c r="G49" s="86"/>
      <c r="H49" s="20">
        <v>2243497</v>
      </c>
      <c r="I49" s="21">
        <v>1</v>
      </c>
      <c r="J49" s="20">
        <v>1034337</v>
      </c>
      <c r="K49" s="21">
        <v>1</v>
      </c>
      <c r="L49" s="20">
        <v>4592219</v>
      </c>
      <c r="M49" s="21">
        <v>1</v>
      </c>
      <c r="N49" s="20">
        <v>3874833</v>
      </c>
      <c r="O49" s="87">
        <v>1.0000000000000002</v>
      </c>
      <c r="P49" s="86"/>
      <c r="Q49" s="20">
        <v>1523169</v>
      </c>
      <c r="R49" s="87">
        <v>1.0000000000000002</v>
      </c>
      <c r="S49" s="85"/>
      <c r="T49" s="86"/>
      <c r="U49" s="20">
        <v>1385407</v>
      </c>
      <c r="V49" s="87">
        <v>1.0000000000000002</v>
      </c>
      <c r="W49" s="86"/>
      <c r="X49" s="20">
        <v>1126691</v>
      </c>
      <c r="Y49" s="21">
        <v>0.99999999999999978</v>
      </c>
      <c r="Z49" s="88">
        <v>436065</v>
      </c>
      <c r="AA49" s="85"/>
      <c r="AB49" s="86"/>
      <c r="AC49" s="21">
        <v>0.99999999999999989</v>
      </c>
      <c r="AD49" s="20">
        <v>2168147</v>
      </c>
      <c r="AE49" s="21">
        <v>1</v>
      </c>
      <c r="AF49" s="20">
        <v>18132</v>
      </c>
      <c r="AG49" s="21">
        <v>1</v>
      </c>
      <c r="AH49" s="20">
        <v>18402497</v>
      </c>
      <c r="AI49" s="87">
        <v>1.0000000000000002</v>
      </c>
      <c r="AJ49" s="86"/>
      <c r="AK49" s="4"/>
    </row>
    <row r="50" spans="1:37" ht="409.25" hidden="1" customHeight="1">
      <c r="A50" s="5"/>
      <c r="AK50" s="4"/>
    </row>
    <row r="51" spans="1:37" ht="409.25" hidden="1" customHeight="1">
      <c r="A51" s="5"/>
      <c r="AK51" s="4"/>
    </row>
    <row r="52" spans="1:37" ht="19.75" customHeight="1">
      <c r="A52" s="5"/>
      <c r="B52" s="91" t="s">
        <v>81</v>
      </c>
      <c r="C52" s="85"/>
      <c r="D52" s="85"/>
      <c r="E52" s="85"/>
      <c r="F52" s="85"/>
      <c r="G52" s="86"/>
      <c r="H52" s="92">
        <v>35058</v>
      </c>
      <c r="I52" s="86"/>
      <c r="J52" s="92">
        <v>16690</v>
      </c>
      <c r="K52" s="86"/>
      <c r="L52" s="92">
        <v>46762</v>
      </c>
      <c r="M52" s="86"/>
      <c r="N52" s="92">
        <v>60938</v>
      </c>
      <c r="O52" s="85"/>
      <c r="P52" s="86"/>
      <c r="Q52" s="92">
        <v>20817</v>
      </c>
      <c r="R52" s="85"/>
      <c r="S52" s="85"/>
      <c r="T52" s="86"/>
      <c r="U52" s="92">
        <v>22862</v>
      </c>
      <c r="V52" s="85"/>
      <c r="W52" s="86"/>
      <c r="X52" s="92">
        <v>21095</v>
      </c>
      <c r="Y52" s="86"/>
      <c r="AA52" s="92">
        <v>7649</v>
      </c>
      <c r="AB52" s="85"/>
      <c r="AC52" s="86"/>
      <c r="AD52" s="92">
        <v>20089</v>
      </c>
      <c r="AE52" s="86"/>
      <c r="AF52" s="92">
        <v>314</v>
      </c>
      <c r="AG52" s="86"/>
      <c r="AH52" s="92">
        <v>252274</v>
      </c>
      <c r="AI52" s="85"/>
      <c r="AJ52" s="86"/>
      <c r="AK52" s="4"/>
    </row>
    <row r="53" spans="1:37" ht="19.75" customHeight="1">
      <c r="A53" s="5"/>
      <c r="B53" s="91" t="s">
        <v>82</v>
      </c>
      <c r="C53" s="85"/>
      <c r="D53" s="85"/>
      <c r="E53" s="85"/>
      <c r="F53" s="85"/>
      <c r="G53" s="86"/>
      <c r="H53" s="92">
        <v>2278555</v>
      </c>
      <c r="I53" s="86"/>
      <c r="J53" s="92">
        <v>1051027</v>
      </c>
      <c r="K53" s="86"/>
      <c r="L53" s="92">
        <v>4638981</v>
      </c>
      <c r="M53" s="86"/>
      <c r="N53" s="92">
        <v>3935771</v>
      </c>
      <c r="O53" s="85"/>
      <c r="P53" s="86"/>
      <c r="Q53" s="92">
        <v>1543986</v>
      </c>
      <c r="R53" s="85"/>
      <c r="S53" s="85"/>
      <c r="T53" s="86"/>
      <c r="U53" s="92">
        <v>1408269</v>
      </c>
      <c r="V53" s="85"/>
      <c r="W53" s="86"/>
      <c r="X53" s="92">
        <v>1147786</v>
      </c>
      <c r="Y53" s="86"/>
      <c r="AA53" s="92">
        <v>443714</v>
      </c>
      <c r="AB53" s="85"/>
      <c r="AC53" s="86"/>
      <c r="AD53" s="92">
        <v>2188236</v>
      </c>
      <c r="AE53" s="86"/>
      <c r="AF53" s="92">
        <v>18446</v>
      </c>
      <c r="AG53" s="86"/>
      <c r="AH53" s="92">
        <v>18654771</v>
      </c>
      <c r="AI53" s="85"/>
      <c r="AJ53" s="86"/>
      <c r="AK53" s="4"/>
    </row>
    <row r="54" spans="1:37" ht="19.75" customHeight="1">
      <c r="A54" s="6"/>
      <c r="B54" s="93" t="s">
        <v>83</v>
      </c>
      <c r="C54" s="94"/>
      <c r="D54" s="94"/>
      <c r="E54" s="94"/>
      <c r="F54" s="94"/>
      <c r="G54" s="95"/>
      <c r="H54" s="96" t="s">
        <v>84</v>
      </c>
      <c r="I54" s="95"/>
      <c r="J54" s="96" t="s">
        <v>85</v>
      </c>
      <c r="K54" s="95"/>
      <c r="L54" s="96" t="s">
        <v>86</v>
      </c>
      <c r="M54" s="95"/>
      <c r="N54" s="96" t="s">
        <v>87</v>
      </c>
      <c r="O54" s="94"/>
      <c r="P54" s="95"/>
      <c r="Q54" s="96" t="s">
        <v>88</v>
      </c>
      <c r="R54" s="94"/>
      <c r="S54" s="94"/>
      <c r="T54" s="95"/>
      <c r="U54" s="96" t="s">
        <v>89</v>
      </c>
      <c r="V54" s="94"/>
      <c r="W54" s="95"/>
      <c r="X54" s="96" t="s">
        <v>90</v>
      </c>
      <c r="Y54" s="95"/>
      <c r="Z54" s="7"/>
      <c r="AA54" s="96" t="s">
        <v>91</v>
      </c>
      <c r="AB54" s="94"/>
      <c r="AC54" s="95"/>
      <c r="AD54" s="96" t="s">
        <v>92</v>
      </c>
      <c r="AE54" s="95"/>
      <c r="AF54" s="96" t="s">
        <v>93</v>
      </c>
      <c r="AG54" s="95"/>
      <c r="AH54" s="96" t="s">
        <v>94</v>
      </c>
      <c r="AI54" s="94"/>
      <c r="AJ54" s="95"/>
      <c r="AK54" s="8"/>
    </row>
    <row r="55" spans="1:37" ht="409.25" hidden="1" customHeight="1"/>
    <row r="58" spans="1:37">
      <c r="B58" t="s">
        <v>101</v>
      </c>
    </row>
  </sheetData>
  <mergeCells count="261">
    <mergeCell ref="AD54:AE54"/>
    <mergeCell ref="AF54:AG54"/>
    <mergeCell ref="AH54:AJ54"/>
    <mergeCell ref="B54:G54"/>
    <mergeCell ref="H54:I54"/>
    <mergeCell ref="J54:K54"/>
    <mergeCell ref="L54:M54"/>
    <mergeCell ref="N54:P54"/>
    <mergeCell ref="Q54:T54"/>
    <mergeCell ref="U54:W54"/>
    <mergeCell ref="X54:Y54"/>
    <mergeCell ref="AA54:AC54"/>
    <mergeCell ref="AD52:AE52"/>
    <mergeCell ref="AF52:AG52"/>
    <mergeCell ref="AH52:AJ52"/>
    <mergeCell ref="B53:G53"/>
    <mergeCell ref="H53:I53"/>
    <mergeCell ref="J53:K53"/>
    <mergeCell ref="L53:M53"/>
    <mergeCell ref="N53:P53"/>
    <mergeCell ref="Q53:T53"/>
    <mergeCell ref="U53:W53"/>
    <mergeCell ref="X53:Y53"/>
    <mergeCell ref="AA53:AC53"/>
    <mergeCell ref="AD53:AE53"/>
    <mergeCell ref="AF53:AG53"/>
    <mergeCell ref="AH53:AJ53"/>
    <mergeCell ref="B52:G52"/>
    <mergeCell ref="H52:I52"/>
    <mergeCell ref="J52:K52"/>
    <mergeCell ref="L52:M52"/>
    <mergeCell ref="N52:P52"/>
    <mergeCell ref="Q52:T52"/>
    <mergeCell ref="U52:W52"/>
    <mergeCell ref="X52:Y52"/>
    <mergeCell ref="AA52:AC52"/>
    <mergeCell ref="Z47:AC47"/>
    <mergeCell ref="AD47:AE47"/>
    <mergeCell ref="AF47:AG47"/>
    <mergeCell ref="AH47:AJ47"/>
    <mergeCell ref="V48:W48"/>
    <mergeCell ref="Z48:AB48"/>
    <mergeCell ref="AI48:AJ48"/>
    <mergeCell ref="B49:G49"/>
    <mergeCell ref="O49:P49"/>
    <mergeCell ref="R49:T49"/>
    <mergeCell ref="V49:W49"/>
    <mergeCell ref="Z49:AB49"/>
    <mergeCell ref="AI49:AJ49"/>
    <mergeCell ref="B47:G48"/>
    <mergeCell ref="H47:I47"/>
    <mergeCell ref="J47:K47"/>
    <mergeCell ref="L47:M47"/>
    <mergeCell ref="N47:P47"/>
    <mergeCell ref="Q47:T47"/>
    <mergeCell ref="O48:P48"/>
    <mergeCell ref="R48:T48"/>
    <mergeCell ref="U47:W47"/>
    <mergeCell ref="X47:Y47"/>
    <mergeCell ref="B44:F44"/>
    <mergeCell ref="O44:P44"/>
    <mergeCell ref="R44:T44"/>
    <mergeCell ref="V44:W44"/>
    <mergeCell ref="AA44:AB44"/>
    <mergeCell ref="AI44:AJ44"/>
    <mergeCell ref="B45:F45"/>
    <mergeCell ref="O45:P45"/>
    <mergeCell ref="R45:T45"/>
    <mergeCell ref="V45:W45"/>
    <mergeCell ref="AA45:AB45"/>
    <mergeCell ref="AI45:AJ45"/>
    <mergeCell ref="B42:F42"/>
    <mergeCell ref="O42:P42"/>
    <mergeCell ref="R42:T42"/>
    <mergeCell ref="V42:W42"/>
    <mergeCell ref="AA42:AB42"/>
    <mergeCell ref="AI42:AJ42"/>
    <mergeCell ref="B43:F43"/>
    <mergeCell ref="O43:P43"/>
    <mergeCell ref="R43:T43"/>
    <mergeCell ref="V43:W43"/>
    <mergeCell ref="AA43:AB43"/>
    <mergeCell ref="AI43:AJ43"/>
    <mergeCell ref="B40:F40"/>
    <mergeCell ref="O40:P40"/>
    <mergeCell ref="R40:T40"/>
    <mergeCell ref="V40:W40"/>
    <mergeCell ref="AA40:AB40"/>
    <mergeCell ref="AI40:AJ40"/>
    <mergeCell ref="B41:F41"/>
    <mergeCell ref="O41:P41"/>
    <mergeCell ref="R41:T41"/>
    <mergeCell ref="V41:W41"/>
    <mergeCell ref="AA41:AB41"/>
    <mergeCell ref="AI41:AJ41"/>
    <mergeCell ref="B38:F38"/>
    <mergeCell ref="O38:P38"/>
    <mergeCell ref="R38:T38"/>
    <mergeCell ref="V38:W38"/>
    <mergeCell ref="AA38:AB38"/>
    <mergeCell ref="AI38:AJ38"/>
    <mergeCell ref="B39:F39"/>
    <mergeCell ref="O39:P39"/>
    <mergeCell ref="R39:T39"/>
    <mergeCell ref="V39:W39"/>
    <mergeCell ref="AA39:AB39"/>
    <mergeCell ref="AI39:AJ39"/>
    <mergeCell ref="B36:F36"/>
    <mergeCell ref="O36:P36"/>
    <mergeCell ref="R36:T36"/>
    <mergeCell ref="V36:W36"/>
    <mergeCell ref="AA36:AB36"/>
    <mergeCell ref="AI36:AJ36"/>
    <mergeCell ref="B37:F37"/>
    <mergeCell ref="O37:P37"/>
    <mergeCell ref="R37:T37"/>
    <mergeCell ref="V37:W37"/>
    <mergeCell ref="AA37:AB37"/>
    <mergeCell ref="AI37:AJ37"/>
    <mergeCell ref="B34:F34"/>
    <mergeCell ref="O34:P34"/>
    <mergeCell ref="R34:T34"/>
    <mergeCell ref="V34:W34"/>
    <mergeCell ref="AA34:AB34"/>
    <mergeCell ref="AI34:AJ34"/>
    <mergeCell ref="B35:F35"/>
    <mergeCell ref="O35:P35"/>
    <mergeCell ref="R35:T35"/>
    <mergeCell ref="V35:W35"/>
    <mergeCell ref="AA35:AB35"/>
    <mergeCell ref="AI35:AJ35"/>
    <mergeCell ref="B32:F32"/>
    <mergeCell ref="O32:P32"/>
    <mergeCell ref="R32:T32"/>
    <mergeCell ref="V32:W32"/>
    <mergeCell ref="AA32:AB32"/>
    <mergeCell ref="AI32:AJ32"/>
    <mergeCell ref="B33:F33"/>
    <mergeCell ref="O33:P33"/>
    <mergeCell ref="R33:T33"/>
    <mergeCell ref="V33:W33"/>
    <mergeCell ref="AA33:AB33"/>
    <mergeCell ref="AI33:AJ33"/>
    <mergeCell ref="B30:F30"/>
    <mergeCell ref="O30:P30"/>
    <mergeCell ref="R30:T30"/>
    <mergeCell ref="V30:W30"/>
    <mergeCell ref="AA30:AB30"/>
    <mergeCell ref="AI30:AJ30"/>
    <mergeCell ref="B31:F31"/>
    <mergeCell ref="O31:P31"/>
    <mergeCell ref="R31:T31"/>
    <mergeCell ref="V31:W31"/>
    <mergeCell ref="AA31:AB31"/>
    <mergeCell ref="AI31:AJ31"/>
    <mergeCell ref="B28:F28"/>
    <mergeCell ref="O28:P28"/>
    <mergeCell ref="R28:T28"/>
    <mergeCell ref="V28:W28"/>
    <mergeCell ref="AA28:AB28"/>
    <mergeCell ref="AI28:AJ28"/>
    <mergeCell ref="B29:F29"/>
    <mergeCell ref="O29:P29"/>
    <mergeCell ref="R29:T29"/>
    <mergeCell ref="V29:W29"/>
    <mergeCell ref="AA29:AB29"/>
    <mergeCell ref="AI29:AJ29"/>
    <mergeCell ref="B26:F26"/>
    <mergeCell ref="O26:P26"/>
    <mergeCell ref="R26:T26"/>
    <mergeCell ref="V26:W26"/>
    <mergeCell ref="AA26:AB26"/>
    <mergeCell ref="AI26:AJ26"/>
    <mergeCell ref="B27:F27"/>
    <mergeCell ref="O27:P27"/>
    <mergeCell ref="R27:T27"/>
    <mergeCell ref="V27:W27"/>
    <mergeCell ref="AA27:AB27"/>
    <mergeCell ref="AI27:AJ27"/>
    <mergeCell ref="B24:F24"/>
    <mergeCell ref="O24:P24"/>
    <mergeCell ref="R24:T24"/>
    <mergeCell ref="V24:W24"/>
    <mergeCell ref="AA24:AB24"/>
    <mergeCell ref="AI24:AJ24"/>
    <mergeCell ref="B25:F25"/>
    <mergeCell ref="O25:P25"/>
    <mergeCell ref="R25:T25"/>
    <mergeCell ref="V25:W25"/>
    <mergeCell ref="AA25:AB25"/>
    <mergeCell ref="AI25:AJ25"/>
    <mergeCell ref="B22:F22"/>
    <mergeCell ref="O22:P22"/>
    <mergeCell ref="R22:T22"/>
    <mergeCell ref="V22:W22"/>
    <mergeCell ref="AA22:AB22"/>
    <mergeCell ref="AI22:AJ22"/>
    <mergeCell ref="B23:F23"/>
    <mergeCell ref="O23:P23"/>
    <mergeCell ref="R23:T23"/>
    <mergeCell ref="V23:W23"/>
    <mergeCell ref="AA23:AB23"/>
    <mergeCell ref="AI23:AJ23"/>
    <mergeCell ref="B20:F20"/>
    <mergeCell ref="O20:P20"/>
    <mergeCell ref="R20:T20"/>
    <mergeCell ref="V20:W20"/>
    <mergeCell ref="AA20:AB20"/>
    <mergeCell ref="AI20:AJ20"/>
    <mergeCell ref="B21:F21"/>
    <mergeCell ref="O21:P21"/>
    <mergeCell ref="R21:T21"/>
    <mergeCell ref="V21:W21"/>
    <mergeCell ref="AA21:AB21"/>
    <mergeCell ref="AI21:AJ21"/>
    <mergeCell ref="B18:F18"/>
    <mergeCell ref="O18:P18"/>
    <mergeCell ref="R18:T18"/>
    <mergeCell ref="V18:W18"/>
    <mergeCell ref="AA18:AB18"/>
    <mergeCell ref="AI18:AJ18"/>
    <mergeCell ref="B19:F19"/>
    <mergeCell ref="O19:P19"/>
    <mergeCell ref="R19:T19"/>
    <mergeCell ref="V19:W19"/>
    <mergeCell ref="AA19:AB19"/>
    <mergeCell ref="AI19:AJ19"/>
    <mergeCell ref="B16:E16"/>
    <mergeCell ref="F16:G16"/>
    <mergeCell ref="O16:P16"/>
    <mergeCell ref="R16:T16"/>
    <mergeCell ref="V16:W16"/>
    <mergeCell ref="AA16:AB16"/>
    <mergeCell ref="AI16:AJ16"/>
    <mergeCell ref="B17:F17"/>
    <mergeCell ref="O17:P17"/>
    <mergeCell ref="R17:T17"/>
    <mergeCell ref="V17:W17"/>
    <mergeCell ref="AA17:AB17"/>
    <mergeCell ref="AI17:AJ17"/>
    <mergeCell ref="A2:AK2"/>
    <mergeCell ref="B4:B7"/>
    <mergeCell ref="D5:AI5"/>
    <mergeCell ref="P7:V8"/>
    <mergeCell ref="P10:R10"/>
    <mergeCell ref="T10:AA10"/>
    <mergeCell ref="P12:R12"/>
    <mergeCell ref="T12:AA12"/>
    <mergeCell ref="B15:D15"/>
    <mergeCell ref="F15:G15"/>
    <mergeCell ref="H15:I15"/>
    <mergeCell ref="J15:K15"/>
    <mergeCell ref="L15:M15"/>
    <mergeCell ref="N15:P15"/>
    <mergeCell ref="Q15:T15"/>
    <mergeCell ref="U15:W15"/>
    <mergeCell ref="X15:Y15"/>
    <mergeCell ref="AA15:AC15"/>
    <mergeCell ref="AD15:AE15"/>
    <mergeCell ref="AF15:AG15"/>
    <mergeCell ref="AH15:AJ15"/>
  </mergeCells>
  <pageMargins left="0.19685039370078741" right="0.19685039370078741" top="0.19685039370078741" bottom="0.72715354330708659" header="0.19685039370078741" footer="0.19685039370078741"/>
  <pageSetup orientation="landscape" horizontalDpi="4294967292" verticalDpi="4294967292"/>
  <headerFooter>
    <oddFooter xml:space="preserve">&amp;L&amp;C&amp;"Arial"&amp;8 ** Out of Country registrations do not include other registered voters applying to vote abroad. &amp;R&amp;"Arial"&amp;8Page &amp;P of &amp;N 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Ruler="0" zoomScale="125" zoomScaleNormal="125" zoomScalePageLayoutView="125" workbookViewId="0">
      <selection activeCell="B39" sqref="B39"/>
    </sheetView>
  </sheetViews>
  <sheetFormatPr baseColWidth="10" defaultRowHeight="15" x14ac:dyDescent="0"/>
  <cols>
    <col min="1" max="1" width="47.1640625" style="22" bestFit="1" customWidth="1"/>
    <col min="2" max="2" width="10.83203125" style="22"/>
    <col min="3" max="3" width="15.1640625" style="23" bestFit="1" customWidth="1"/>
    <col min="4" max="4" width="10.83203125" style="23"/>
    <col min="5" max="16384" width="10.83203125" style="22"/>
  </cols>
  <sheetData>
    <row r="1" spans="1:7" ht="18">
      <c r="A1" s="25" t="s">
        <v>95</v>
      </c>
    </row>
    <row r="3" spans="1:7" ht="17">
      <c r="A3" s="24" t="s">
        <v>98</v>
      </c>
    </row>
    <row r="4" spans="1:7" s="34" customFormat="1" ht="12">
      <c r="A4" s="42"/>
      <c r="B4" s="42"/>
      <c r="C4" s="43"/>
      <c r="D4" s="43"/>
      <c r="E4" s="42"/>
      <c r="F4" s="42"/>
      <c r="G4" s="42"/>
    </row>
    <row r="5" spans="1:7" s="44" customFormat="1" ht="12">
      <c r="A5" s="28" t="s">
        <v>18</v>
      </c>
      <c r="B5" s="28" t="s">
        <v>19</v>
      </c>
      <c r="C5" s="29" t="s">
        <v>20</v>
      </c>
      <c r="D5" s="29" t="s">
        <v>96</v>
      </c>
      <c r="E5" s="28"/>
      <c r="F5" s="28"/>
      <c r="G5" s="28"/>
    </row>
    <row r="6" spans="1:7" s="34" customFormat="1" ht="12">
      <c r="A6" s="34" t="s">
        <v>22</v>
      </c>
      <c r="B6" s="34" t="s">
        <v>23</v>
      </c>
      <c r="C6" s="45">
        <v>104039</v>
      </c>
      <c r="D6" s="39"/>
    </row>
    <row r="7" spans="1:7" s="34" customFormat="1" ht="12">
      <c r="A7" s="34" t="s">
        <v>24</v>
      </c>
      <c r="B7" s="34" t="s">
        <v>25</v>
      </c>
      <c r="C7" s="45">
        <v>97642</v>
      </c>
      <c r="D7" s="39"/>
    </row>
    <row r="8" spans="1:7" s="34" customFormat="1" ht="12">
      <c r="A8" s="34" t="s">
        <v>26</v>
      </c>
      <c r="B8" s="34" t="s">
        <v>27</v>
      </c>
      <c r="C8" s="45">
        <v>11436921</v>
      </c>
      <c r="D8" s="39"/>
    </row>
    <row r="9" spans="1:7" s="34" customFormat="1" ht="12">
      <c r="A9" s="34" t="s">
        <v>28</v>
      </c>
      <c r="B9" s="34" t="s">
        <v>29</v>
      </c>
      <c r="C9" s="45">
        <v>30676</v>
      </c>
      <c r="D9" s="39"/>
    </row>
    <row r="10" spans="1:7" s="34" customFormat="1" ht="12">
      <c r="A10" s="34" t="s">
        <v>30</v>
      </c>
      <c r="B10" s="34" t="s">
        <v>31</v>
      </c>
      <c r="C10" s="45">
        <v>52350</v>
      </c>
      <c r="D10" s="39"/>
    </row>
    <row r="11" spans="1:7" s="34" customFormat="1" ht="12">
      <c r="A11" s="34" t="s">
        <v>32</v>
      </c>
      <c r="B11" s="34" t="s">
        <v>33</v>
      </c>
      <c r="C11" s="45">
        <v>25976</v>
      </c>
      <c r="D11" s="39"/>
    </row>
    <row r="12" spans="1:7" s="34" customFormat="1" ht="12">
      <c r="A12" s="34" t="s">
        <v>34</v>
      </c>
      <c r="B12" s="34" t="s">
        <v>35</v>
      </c>
      <c r="C12" s="45">
        <v>20421</v>
      </c>
      <c r="D12" s="39"/>
    </row>
    <row r="13" spans="1:7" s="34" customFormat="1" ht="12">
      <c r="A13" s="34" t="s">
        <v>36</v>
      </c>
      <c r="B13" s="34" t="s">
        <v>37</v>
      </c>
      <c r="C13" s="45">
        <v>15271</v>
      </c>
      <c r="D13" s="39"/>
    </row>
    <row r="14" spans="1:7" s="34" customFormat="1" ht="12">
      <c r="A14" s="34" t="s">
        <v>38</v>
      </c>
      <c r="B14" s="34" t="s">
        <v>39</v>
      </c>
      <c r="C14" s="45">
        <v>123235</v>
      </c>
      <c r="D14" s="39"/>
    </row>
    <row r="15" spans="1:7" s="34" customFormat="1" ht="12">
      <c r="A15" s="34" t="s">
        <v>40</v>
      </c>
      <c r="B15" s="34" t="s">
        <v>41</v>
      </c>
      <c r="C15" s="45">
        <v>4091584</v>
      </c>
      <c r="D15" s="39"/>
    </row>
    <row r="16" spans="1:7" s="34" customFormat="1" ht="12">
      <c r="A16" s="34" t="s">
        <v>42</v>
      </c>
      <c r="B16" s="34" t="s">
        <v>43</v>
      </c>
      <c r="C16" s="45">
        <v>1169259</v>
      </c>
      <c r="D16" s="39"/>
    </row>
    <row r="17" spans="1:4" s="34" customFormat="1" ht="12">
      <c r="A17" s="34" t="s">
        <v>44</v>
      </c>
      <c r="B17" s="34" t="s">
        <v>45</v>
      </c>
      <c r="C17" s="45">
        <v>3297</v>
      </c>
      <c r="D17" s="39"/>
    </row>
    <row r="18" spans="1:4" s="34" customFormat="1" ht="12">
      <c r="A18" s="34" t="s">
        <v>46</v>
      </c>
      <c r="B18" s="34" t="s">
        <v>47</v>
      </c>
      <c r="C18" s="45">
        <v>5138</v>
      </c>
      <c r="D18" s="39"/>
    </row>
    <row r="19" spans="1:4" s="34" customFormat="1" ht="12">
      <c r="A19" s="34" t="s">
        <v>48</v>
      </c>
      <c r="B19" s="34" t="s">
        <v>49</v>
      </c>
      <c r="C19" s="45">
        <v>14472</v>
      </c>
      <c r="D19" s="39"/>
    </row>
    <row r="20" spans="1:4" s="34" customFormat="1" ht="12">
      <c r="A20" s="34" t="s">
        <v>50</v>
      </c>
      <c r="B20" s="34" t="s">
        <v>51</v>
      </c>
      <c r="C20" s="45">
        <v>441854</v>
      </c>
      <c r="D20" s="39"/>
    </row>
    <row r="21" spans="1:4" s="34" customFormat="1" ht="12">
      <c r="A21" s="34" t="s">
        <v>52</v>
      </c>
      <c r="B21" s="34" t="s">
        <v>53</v>
      </c>
      <c r="C21" s="45">
        <v>4294</v>
      </c>
      <c r="D21" s="39"/>
    </row>
    <row r="22" spans="1:4" s="34" customFormat="1" ht="12">
      <c r="A22" s="34" t="s">
        <v>54</v>
      </c>
      <c r="B22" s="34" t="s">
        <v>55</v>
      </c>
      <c r="C22" s="45">
        <v>6408</v>
      </c>
      <c r="D22" s="39"/>
    </row>
    <row r="23" spans="1:4" s="34" customFormat="1" ht="12">
      <c r="A23" s="34" t="s">
        <v>56</v>
      </c>
      <c r="B23" s="34" t="s">
        <v>57</v>
      </c>
      <c r="C23" s="45">
        <v>22589</v>
      </c>
      <c r="D23" s="39"/>
    </row>
    <row r="24" spans="1:4" s="34" customFormat="1" ht="12">
      <c r="A24" s="34" t="s">
        <v>58</v>
      </c>
      <c r="B24" s="34" t="s">
        <v>59</v>
      </c>
      <c r="C24" s="45">
        <v>288742</v>
      </c>
      <c r="D24" s="39"/>
    </row>
    <row r="25" spans="1:4" s="34" customFormat="1" ht="12">
      <c r="A25" s="34" t="s">
        <v>60</v>
      </c>
      <c r="B25" s="34" t="s">
        <v>61</v>
      </c>
      <c r="C25" s="45">
        <v>37784</v>
      </c>
      <c r="D25" s="39"/>
    </row>
    <row r="26" spans="1:4" s="34" customFormat="1" ht="12">
      <c r="A26" s="34" t="s">
        <v>62</v>
      </c>
      <c r="B26" s="34" t="s">
        <v>63</v>
      </c>
      <c r="C26" s="45">
        <v>3815</v>
      </c>
      <c r="D26" s="39"/>
    </row>
    <row r="27" spans="1:4" s="34" customFormat="1" ht="12">
      <c r="A27" s="34" t="s">
        <v>64</v>
      </c>
      <c r="B27" s="34" t="s">
        <v>65</v>
      </c>
      <c r="C27" s="45">
        <v>13263</v>
      </c>
      <c r="D27" s="39"/>
    </row>
    <row r="28" spans="1:4" s="34" customFormat="1" ht="12">
      <c r="A28" s="34" t="s">
        <v>66</v>
      </c>
      <c r="B28" s="34" t="s">
        <v>67</v>
      </c>
      <c r="C28" s="45">
        <v>1671</v>
      </c>
      <c r="D28" s="39"/>
    </row>
    <row r="29" spans="1:4" s="34" customFormat="1" ht="12">
      <c r="A29" s="34" t="s">
        <v>68</v>
      </c>
      <c r="B29" s="34" t="s">
        <v>69</v>
      </c>
      <c r="C29" s="45">
        <v>8234</v>
      </c>
      <c r="D29" s="39"/>
    </row>
    <row r="30" spans="1:4" s="34" customFormat="1" ht="12">
      <c r="A30" s="34" t="s">
        <v>70</v>
      </c>
      <c r="B30" s="34" t="s">
        <v>71</v>
      </c>
      <c r="C30" s="45">
        <v>21744</v>
      </c>
      <c r="D30" s="39"/>
    </row>
    <row r="31" spans="1:4" s="34" customFormat="1" ht="12">
      <c r="A31" s="34" t="s">
        <v>72</v>
      </c>
      <c r="B31" s="34" t="s">
        <v>73</v>
      </c>
      <c r="C31" s="45">
        <v>3136</v>
      </c>
      <c r="D31" s="39"/>
    </row>
    <row r="32" spans="1:4" s="34" customFormat="1" ht="12">
      <c r="A32" s="34" t="s">
        <v>74</v>
      </c>
      <c r="B32" s="34" t="s">
        <v>75</v>
      </c>
      <c r="C32" s="45">
        <v>184636</v>
      </c>
      <c r="D32" s="39"/>
    </row>
    <row r="33" spans="1:7" s="34" customFormat="1" ht="12">
      <c r="A33" s="34" t="s">
        <v>76</v>
      </c>
      <c r="B33" s="34" t="s">
        <v>77</v>
      </c>
      <c r="C33" s="45">
        <v>165715</v>
      </c>
      <c r="D33" s="39"/>
    </row>
    <row r="34" spans="1:7" s="34" customFormat="1" ht="12">
      <c r="A34" s="34" t="s">
        <v>78</v>
      </c>
      <c r="B34" s="34" t="s">
        <v>79</v>
      </c>
      <c r="C34" s="45">
        <v>8331</v>
      </c>
      <c r="D34" s="39"/>
    </row>
    <row r="35" spans="1:7" s="44" customFormat="1" ht="12">
      <c r="A35" s="28" t="s">
        <v>97</v>
      </c>
      <c r="B35" s="28"/>
      <c r="C35" s="46">
        <f>SUM(C6:C34)</f>
        <v>18402497</v>
      </c>
      <c r="D35" s="29"/>
      <c r="E35" s="28"/>
      <c r="F35" s="28"/>
      <c r="G35" s="28"/>
    </row>
    <row r="36" spans="1:7" s="34" customFormat="1" ht="12">
      <c r="C36" s="39"/>
      <c r="D36" s="39"/>
    </row>
    <row r="37" spans="1:7" s="34" customFormat="1" ht="12">
      <c r="C37" s="39"/>
      <c r="D37" s="39"/>
    </row>
    <row r="38" spans="1:7" s="34" customFormat="1" ht="12">
      <c r="A38" s="40" t="s">
        <v>99</v>
      </c>
      <c r="B38" s="40"/>
      <c r="C38" s="39"/>
      <c r="D38" s="39"/>
    </row>
    <row r="39" spans="1:7" s="34" customFormat="1" ht="12">
      <c r="A39" s="40" t="s">
        <v>100</v>
      </c>
      <c r="B39" s="40"/>
      <c r="C39" s="39"/>
      <c r="D39" s="3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Ruler="0" zoomScale="125" zoomScaleNormal="125" zoomScalePageLayoutView="125" workbookViewId="0">
      <selection activeCell="B39" sqref="B39"/>
    </sheetView>
  </sheetViews>
  <sheetFormatPr baseColWidth="10" defaultRowHeight="15" x14ac:dyDescent="0"/>
  <cols>
    <col min="1" max="1" width="47.1640625" style="22" bestFit="1" customWidth="1"/>
    <col min="2" max="2" width="10.83203125" style="22"/>
    <col min="3" max="3" width="15.1640625" style="23" bestFit="1" customWidth="1"/>
    <col min="4" max="4" width="10.83203125" style="23"/>
    <col min="5" max="16384" width="10.83203125" style="22"/>
  </cols>
  <sheetData>
    <row r="1" spans="1:7" ht="18">
      <c r="A1" s="25" t="s">
        <v>95</v>
      </c>
    </row>
    <row r="3" spans="1:7" ht="17">
      <c r="A3" s="24" t="s">
        <v>98</v>
      </c>
    </row>
    <row r="4" spans="1:7" s="34" customFormat="1" ht="12">
      <c r="A4" s="42"/>
      <c r="B4" s="42"/>
      <c r="C4" s="43"/>
      <c r="D4" s="43"/>
      <c r="E4" s="42"/>
      <c r="F4" s="42"/>
      <c r="G4" s="42"/>
    </row>
    <row r="5" spans="1:7" s="44" customFormat="1" ht="12">
      <c r="A5" s="28" t="s">
        <v>18</v>
      </c>
      <c r="B5" s="28" t="s">
        <v>19</v>
      </c>
      <c r="C5" s="29" t="s">
        <v>20</v>
      </c>
      <c r="D5" s="29" t="s">
        <v>96</v>
      </c>
      <c r="E5" s="28"/>
      <c r="F5" s="28"/>
      <c r="G5" s="28"/>
    </row>
    <row r="6" spans="1:7" s="34" customFormat="1" ht="12">
      <c r="A6" s="34" t="s">
        <v>22</v>
      </c>
      <c r="B6" s="34" t="s">
        <v>23</v>
      </c>
      <c r="C6" s="45">
        <v>30761</v>
      </c>
      <c r="D6" s="39"/>
    </row>
    <row r="7" spans="1:7" s="34" customFormat="1" ht="12">
      <c r="A7" s="34" t="s">
        <v>24</v>
      </c>
      <c r="B7" s="34" t="s">
        <v>25</v>
      </c>
      <c r="C7" s="45">
        <v>19943</v>
      </c>
      <c r="D7" s="39"/>
    </row>
    <row r="8" spans="1:7" s="34" customFormat="1" ht="12">
      <c r="A8" s="34" t="s">
        <v>26</v>
      </c>
      <c r="B8" s="34" t="s">
        <v>27</v>
      </c>
      <c r="C8" s="45">
        <v>2522012</v>
      </c>
      <c r="D8" s="39"/>
    </row>
    <row r="9" spans="1:7" s="34" customFormat="1" ht="12">
      <c r="A9" s="34" t="s">
        <v>28</v>
      </c>
      <c r="B9" s="34" t="s">
        <v>29</v>
      </c>
      <c r="C9" s="45">
        <v>5844</v>
      </c>
      <c r="D9" s="39"/>
    </row>
    <row r="10" spans="1:7" s="34" customFormat="1" ht="12">
      <c r="A10" s="34" t="s">
        <v>30</v>
      </c>
      <c r="B10" s="34" t="s">
        <v>31</v>
      </c>
      <c r="C10" s="45">
        <v>22404</v>
      </c>
      <c r="D10" s="39"/>
    </row>
    <row r="11" spans="1:7" s="34" customFormat="1" ht="12">
      <c r="A11" s="34" t="s">
        <v>32</v>
      </c>
      <c r="B11" s="34" t="s">
        <v>33</v>
      </c>
      <c r="C11" s="45">
        <v>7509</v>
      </c>
      <c r="D11" s="39"/>
    </row>
    <row r="12" spans="1:7" s="34" customFormat="1" ht="12">
      <c r="A12" s="34" t="s">
        <v>34</v>
      </c>
      <c r="B12" s="34" t="s">
        <v>35</v>
      </c>
      <c r="C12" s="45">
        <v>5277</v>
      </c>
      <c r="D12" s="39"/>
    </row>
    <row r="13" spans="1:7" s="34" customFormat="1" ht="12">
      <c r="A13" s="34" t="s">
        <v>36</v>
      </c>
      <c r="B13" s="34" t="s">
        <v>37</v>
      </c>
      <c r="C13" s="45">
        <v>1043</v>
      </c>
      <c r="D13" s="39"/>
    </row>
    <row r="14" spans="1:7" s="34" customFormat="1" ht="12">
      <c r="A14" s="34" t="s">
        <v>38</v>
      </c>
      <c r="B14" s="34" t="s">
        <v>39</v>
      </c>
      <c r="C14" s="45">
        <v>23203</v>
      </c>
      <c r="D14" s="39"/>
    </row>
    <row r="15" spans="1:7" s="34" customFormat="1" ht="12">
      <c r="A15" s="34" t="s">
        <v>40</v>
      </c>
      <c r="B15" s="34" t="s">
        <v>41</v>
      </c>
      <c r="C15" s="45">
        <v>1309862</v>
      </c>
      <c r="D15" s="39"/>
    </row>
    <row r="16" spans="1:7" s="34" customFormat="1" ht="12">
      <c r="A16" s="34" t="s">
        <v>42</v>
      </c>
      <c r="B16" s="34" t="s">
        <v>43</v>
      </c>
      <c r="C16" s="45">
        <v>471074</v>
      </c>
      <c r="D16" s="39"/>
    </row>
    <row r="17" spans="1:4" s="34" customFormat="1" ht="12">
      <c r="A17" s="34" t="s">
        <v>44</v>
      </c>
      <c r="B17" s="34" t="s">
        <v>45</v>
      </c>
      <c r="C17" s="45">
        <v>808</v>
      </c>
      <c r="D17" s="39"/>
    </row>
    <row r="18" spans="1:4" s="34" customFormat="1" ht="12">
      <c r="A18" s="34" t="s">
        <v>46</v>
      </c>
      <c r="B18" s="34" t="s">
        <v>47</v>
      </c>
      <c r="C18" s="45">
        <v>1728</v>
      </c>
      <c r="D18" s="39"/>
    </row>
    <row r="19" spans="1:4" s="34" customFormat="1" ht="12">
      <c r="A19" s="34" t="s">
        <v>48</v>
      </c>
      <c r="B19" s="34" t="s">
        <v>49</v>
      </c>
      <c r="C19" s="45">
        <v>669</v>
      </c>
      <c r="D19" s="39"/>
    </row>
    <row r="20" spans="1:4" s="34" customFormat="1" ht="12">
      <c r="A20" s="34" t="s">
        <v>50</v>
      </c>
      <c r="B20" s="34" t="s">
        <v>51</v>
      </c>
      <c r="C20" s="45">
        <v>37785</v>
      </c>
      <c r="D20" s="39"/>
    </row>
    <row r="21" spans="1:4" s="34" customFormat="1" ht="12">
      <c r="A21" s="34" t="s">
        <v>52</v>
      </c>
      <c r="B21" s="34" t="s">
        <v>53</v>
      </c>
      <c r="C21" s="45">
        <v>1184</v>
      </c>
      <c r="D21" s="39"/>
    </row>
    <row r="22" spans="1:4" s="34" customFormat="1" ht="12">
      <c r="A22" s="34" t="s">
        <v>54</v>
      </c>
      <c r="B22" s="34" t="s">
        <v>55</v>
      </c>
      <c r="C22" s="45">
        <v>699</v>
      </c>
      <c r="D22" s="39"/>
    </row>
    <row r="23" spans="1:4" s="34" customFormat="1" ht="12">
      <c r="A23" s="34" t="s">
        <v>56</v>
      </c>
      <c r="B23" s="34" t="s">
        <v>57</v>
      </c>
      <c r="C23" s="45">
        <v>2144</v>
      </c>
      <c r="D23" s="39"/>
    </row>
    <row r="24" spans="1:4" s="34" customFormat="1" ht="12">
      <c r="A24" s="34" t="s">
        <v>58</v>
      </c>
      <c r="B24" s="34" t="s">
        <v>59</v>
      </c>
      <c r="C24" s="45">
        <v>22403</v>
      </c>
      <c r="D24" s="39"/>
    </row>
    <row r="25" spans="1:4" s="34" customFormat="1" ht="12">
      <c r="A25" s="34" t="s">
        <v>60</v>
      </c>
      <c r="B25" s="34" t="s">
        <v>61</v>
      </c>
      <c r="C25" s="45">
        <v>11077</v>
      </c>
      <c r="D25" s="39"/>
    </row>
    <row r="26" spans="1:4" s="34" customFormat="1" ht="12">
      <c r="A26" s="34" t="s">
        <v>62</v>
      </c>
      <c r="B26" s="34" t="s">
        <v>63</v>
      </c>
      <c r="C26" s="45">
        <v>681</v>
      </c>
      <c r="D26" s="39"/>
    </row>
    <row r="27" spans="1:4" s="34" customFormat="1" ht="12">
      <c r="A27" s="34" t="s">
        <v>64</v>
      </c>
      <c r="B27" s="34" t="s">
        <v>65</v>
      </c>
      <c r="C27" s="45">
        <v>1482</v>
      </c>
      <c r="D27" s="39"/>
    </row>
    <row r="28" spans="1:4" s="34" customFormat="1" ht="12">
      <c r="A28" s="34" t="s">
        <v>66</v>
      </c>
      <c r="B28" s="34" t="s">
        <v>67</v>
      </c>
      <c r="C28" s="45">
        <v>330</v>
      </c>
      <c r="D28" s="39"/>
    </row>
    <row r="29" spans="1:4" s="34" customFormat="1" ht="12">
      <c r="A29" s="34" t="s">
        <v>68</v>
      </c>
      <c r="B29" s="34" t="s">
        <v>69</v>
      </c>
      <c r="C29" s="45">
        <v>2923</v>
      </c>
      <c r="D29" s="39"/>
    </row>
    <row r="30" spans="1:4" s="34" customFormat="1" ht="12">
      <c r="A30" s="34" t="s">
        <v>70</v>
      </c>
      <c r="B30" s="34" t="s">
        <v>71</v>
      </c>
      <c r="C30" s="45">
        <v>3623</v>
      </c>
      <c r="D30" s="39"/>
    </row>
    <row r="31" spans="1:4" s="34" customFormat="1" ht="12">
      <c r="A31" s="34" t="s">
        <v>72</v>
      </c>
      <c r="B31" s="34" t="s">
        <v>73</v>
      </c>
      <c r="C31" s="45">
        <v>263</v>
      </c>
      <c r="D31" s="39"/>
    </row>
    <row r="32" spans="1:4" s="34" customFormat="1" ht="12">
      <c r="A32" s="34" t="s">
        <v>74</v>
      </c>
      <c r="B32" s="34" t="s">
        <v>75</v>
      </c>
      <c r="C32" s="45">
        <v>25541</v>
      </c>
      <c r="D32" s="39"/>
    </row>
    <row r="33" spans="1:7" s="34" customFormat="1" ht="12">
      <c r="A33" s="34" t="s">
        <v>76</v>
      </c>
      <c r="B33" s="34" t="s">
        <v>77</v>
      </c>
      <c r="C33" s="45">
        <v>58122</v>
      </c>
      <c r="D33" s="39"/>
    </row>
    <row r="34" spans="1:7" s="34" customFormat="1" ht="12">
      <c r="A34" s="34" t="s">
        <v>78</v>
      </c>
      <c r="B34" s="34" t="s">
        <v>79</v>
      </c>
      <c r="C34" s="45">
        <v>1825</v>
      </c>
      <c r="D34" s="39"/>
    </row>
    <row r="35" spans="1:7" s="44" customFormat="1" ht="12">
      <c r="A35" s="28" t="s">
        <v>97</v>
      </c>
      <c r="B35" s="28"/>
      <c r="C35" s="46">
        <f>SUM(C6:C34)</f>
        <v>4592219</v>
      </c>
      <c r="D35" s="29"/>
      <c r="E35" s="28"/>
      <c r="F35" s="28"/>
      <c r="G35" s="28"/>
    </row>
    <row r="36" spans="1:7" s="34" customFormat="1" ht="12">
      <c r="C36" s="39"/>
      <c r="D36" s="39"/>
    </row>
    <row r="37" spans="1:7" s="34" customFormat="1" ht="12">
      <c r="C37" s="39"/>
      <c r="D37" s="39"/>
    </row>
    <row r="38" spans="1:7" s="34" customFormat="1" ht="12">
      <c r="A38" s="40" t="s">
        <v>99</v>
      </c>
      <c r="B38" s="40"/>
      <c r="C38" s="39"/>
      <c r="D38" s="39"/>
    </row>
    <row r="39" spans="1:7" s="34" customFormat="1" ht="12">
      <c r="A39" s="40"/>
      <c r="B39" s="40"/>
      <c r="C39" s="39"/>
      <c r="D39" s="3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Ruler="0" zoomScale="125" zoomScaleNormal="125" zoomScalePageLayoutView="125" workbookViewId="0">
      <selection activeCell="A44" sqref="A44"/>
    </sheetView>
  </sheetViews>
  <sheetFormatPr baseColWidth="10" defaultRowHeight="15" x14ac:dyDescent="0"/>
  <cols>
    <col min="1" max="1" width="47.1640625" style="22" bestFit="1" customWidth="1"/>
    <col min="2" max="2" width="10.83203125" style="22"/>
    <col min="3" max="3" width="15.1640625" style="23" bestFit="1" customWidth="1"/>
    <col min="4" max="4" width="10.83203125" style="23"/>
    <col min="5" max="5" width="10.83203125" style="22"/>
    <col min="6" max="6" width="11.1640625" style="22" bestFit="1" customWidth="1"/>
    <col min="7" max="7" width="14.5" style="22" bestFit="1" customWidth="1"/>
    <col min="8" max="16384" width="10.83203125" style="22"/>
  </cols>
  <sheetData>
    <row r="1" spans="1:7" ht="18">
      <c r="A1" s="25" t="s">
        <v>95</v>
      </c>
    </row>
    <row r="3" spans="1:7" ht="17">
      <c r="A3" s="24" t="s">
        <v>110</v>
      </c>
    </row>
    <row r="4" spans="1:7" s="44" customFormat="1" ht="12">
      <c r="A4" s="28"/>
      <c r="B4" s="28"/>
      <c r="C4" s="29"/>
      <c r="D4" s="97" t="s">
        <v>111</v>
      </c>
      <c r="E4" s="98"/>
      <c r="F4" s="28" t="s">
        <v>113</v>
      </c>
      <c r="G4" s="50" t="s">
        <v>114</v>
      </c>
    </row>
    <row r="5" spans="1:7" s="44" customFormat="1" ht="12">
      <c r="A5" s="28" t="s">
        <v>18</v>
      </c>
      <c r="B5" s="28" t="s">
        <v>19</v>
      </c>
      <c r="C5" s="29" t="s">
        <v>20</v>
      </c>
      <c r="D5" s="47" t="s">
        <v>9</v>
      </c>
      <c r="E5" s="49" t="s">
        <v>112</v>
      </c>
      <c r="F5" s="28" t="s">
        <v>104</v>
      </c>
      <c r="G5" s="50" t="s">
        <v>115</v>
      </c>
    </row>
    <row r="6" spans="1:7" s="34" customFormat="1" ht="12">
      <c r="A6" s="34" t="s">
        <v>22</v>
      </c>
      <c r="B6" s="34" t="s">
        <v>23</v>
      </c>
      <c r="C6" s="45">
        <v>104039</v>
      </c>
      <c r="D6" s="48"/>
      <c r="E6" s="52"/>
      <c r="G6" s="51"/>
    </row>
    <row r="7" spans="1:7" s="34" customFormat="1" ht="12">
      <c r="A7" s="34" t="s">
        <v>24</v>
      </c>
      <c r="B7" s="34" t="s">
        <v>25</v>
      </c>
      <c r="C7" s="45">
        <v>97642</v>
      </c>
      <c r="D7" s="48"/>
      <c r="E7" s="52"/>
      <c r="G7" s="51"/>
    </row>
    <row r="8" spans="1:7" s="34" customFormat="1" ht="12">
      <c r="A8" s="34" t="s">
        <v>26</v>
      </c>
      <c r="B8" s="34" t="s">
        <v>27</v>
      </c>
      <c r="C8" s="45">
        <v>11436921</v>
      </c>
      <c r="D8" s="48"/>
      <c r="E8" s="52">
        <v>104</v>
      </c>
      <c r="G8" s="51"/>
    </row>
    <row r="9" spans="1:7" s="34" customFormat="1" ht="12">
      <c r="A9" s="34" t="s">
        <v>28</v>
      </c>
      <c r="B9" s="34" t="s">
        <v>29</v>
      </c>
      <c r="C9" s="45">
        <v>30676</v>
      </c>
      <c r="D9" s="48"/>
      <c r="E9" s="52"/>
      <c r="G9" s="51"/>
    </row>
    <row r="10" spans="1:7" s="34" customFormat="1" ht="12">
      <c r="A10" s="34" t="s">
        <v>30</v>
      </c>
      <c r="B10" s="34" t="s">
        <v>31</v>
      </c>
      <c r="C10" s="45">
        <v>52350</v>
      </c>
      <c r="D10" s="48"/>
      <c r="E10" s="52"/>
      <c r="G10" s="51"/>
    </row>
    <row r="11" spans="1:7" s="34" customFormat="1" ht="12">
      <c r="A11" s="34" t="s">
        <v>32</v>
      </c>
      <c r="B11" s="34" t="s">
        <v>33</v>
      </c>
      <c r="C11" s="45">
        <v>25976</v>
      </c>
      <c r="D11" s="48"/>
      <c r="E11" s="52"/>
      <c r="G11" s="51"/>
    </row>
    <row r="12" spans="1:7" s="34" customFormat="1" ht="12">
      <c r="A12" s="34" t="s">
        <v>34</v>
      </c>
      <c r="B12" s="34" t="s">
        <v>35</v>
      </c>
      <c r="C12" s="45">
        <v>20421</v>
      </c>
      <c r="D12" s="48"/>
      <c r="E12" s="52"/>
      <c r="G12" s="51"/>
    </row>
    <row r="13" spans="1:7" s="34" customFormat="1" ht="12">
      <c r="A13" s="34" t="s">
        <v>36</v>
      </c>
      <c r="B13" s="34" t="s">
        <v>37</v>
      </c>
      <c r="C13" s="45">
        <v>15271</v>
      </c>
      <c r="D13" s="48"/>
      <c r="E13" s="52"/>
      <c r="G13" s="51"/>
    </row>
    <row r="14" spans="1:7" s="34" customFormat="1" ht="12">
      <c r="A14" s="34" t="s">
        <v>38</v>
      </c>
      <c r="B14" s="34" t="s">
        <v>39</v>
      </c>
      <c r="C14" s="45">
        <v>123235</v>
      </c>
      <c r="D14" s="48"/>
      <c r="E14" s="52"/>
      <c r="G14" s="51"/>
    </row>
    <row r="15" spans="1:7" s="34" customFormat="1" ht="12">
      <c r="A15" s="34" t="s">
        <v>40</v>
      </c>
      <c r="B15" s="34" t="s">
        <v>41</v>
      </c>
      <c r="C15" s="45">
        <v>4091584</v>
      </c>
      <c r="D15" s="48"/>
      <c r="E15" s="52">
        <v>30</v>
      </c>
      <c r="G15" s="51"/>
    </row>
    <row r="16" spans="1:7" s="34" customFormat="1" ht="12">
      <c r="A16" s="34" t="s">
        <v>42</v>
      </c>
      <c r="B16" s="34" t="s">
        <v>43</v>
      </c>
      <c r="C16" s="45">
        <v>1169259</v>
      </c>
      <c r="D16" s="48"/>
      <c r="E16" s="52">
        <v>9</v>
      </c>
      <c r="G16" s="51"/>
    </row>
    <row r="17" spans="1:7" s="34" customFormat="1" ht="12">
      <c r="A17" s="34" t="s">
        <v>44</v>
      </c>
      <c r="B17" s="34" t="s">
        <v>45</v>
      </c>
      <c r="C17" s="45">
        <v>3297</v>
      </c>
      <c r="D17" s="48"/>
      <c r="E17" s="52"/>
      <c r="G17" s="51"/>
    </row>
    <row r="18" spans="1:7" s="34" customFormat="1" ht="12">
      <c r="A18" s="34" t="s">
        <v>46</v>
      </c>
      <c r="B18" s="34" t="s">
        <v>47</v>
      </c>
      <c r="C18" s="45">
        <v>5138</v>
      </c>
      <c r="D18" s="48"/>
      <c r="E18" s="52"/>
      <c r="G18" s="51"/>
    </row>
    <row r="19" spans="1:7" s="34" customFormat="1" ht="12">
      <c r="A19" s="34" t="s">
        <v>48</v>
      </c>
      <c r="B19" s="34" t="s">
        <v>49</v>
      </c>
      <c r="C19" s="45">
        <v>14472</v>
      </c>
      <c r="D19" s="48"/>
      <c r="E19" s="52"/>
      <c r="G19" s="51"/>
    </row>
    <row r="20" spans="1:7" s="34" customFormat="1" ht="12">
      <c r="A20" s="34" t="s">
        <v>50</v>
      </c>
      <c r="B20" s="34" t="s">
        <v>51</v>
      </c>
      <c r="C20" s="45">
        <v>441854</v>
      </c>
      <c r="D20" s="48"/>
      <c r="E20" s="52">
        <v>4</v>
      </c>
      <c r="G20" s="51"/>
    </row>
    <row r="21" spans="1:7" s="34" customFormat="1" ht="12">
      <c r="A21" s="34" t="s">
        <v>52</v>
      </c>
      <c r="B21" s="34" t="s">
        <v>53</v>
      </c>
      <c r="C21" s="45">
        <v>4294</v>
      </c>
      <c r="D21" s="48"/>
      <c r="E21" s="52"/>
      <c r="G21" s="51"/>
    </row>
    <row r="22" spans="1:7" s="34" customFormat="1" ht="12">
      <c r="A22" s="34" t="s">
        <v>54</v>
      </c>
      <c r="B22" s="34" t="s">
        <v>55</v>
      </c>
      <c r="C22" s="45">
        <v>6408</v>
      </c>
      <c r="D22" s="48"/>
      <c r="E22" s="52"/>
      <c r="G22" s="51"/>
    </row>
    <row r="23" spans="1:7" s="34" customFormat="1" ht="12">
      <c r="A23" s="34" t="s">
        <v>56</v>
      </c>
      <c r="B23" s="34" t="s">
        <v>57</v>
      </c>
      <c r="C23" s="45">
        <v>22589</v>
      </c>
      <c r="D23" s="48"/>
      <c r="E23" s="52"/>
      <c r="G23" s="51"/>
    </row>
    <row r="24" spans="1:7" s="34" customFormat="1" ht="12">
      <c r="A24" s="34" t="s">
        <v>58</v>
      </c>
      <c r="B24" s="34" t="s">
        <v>59</v>
      </c>
      <c r="C24" s="45">
        <v>288742</v>
      </c>
      <c r="D24" s="48"/>
      <c r="E24" s="52">
        <v>3</v>
      </c>
      <c r="G24" s="51"/>
    </row>
    <row r="25" spans="1:7" s="34" customFormat="1" ht="12">
      <c r="A25" s="34" t="s">
        <v>60</v>
      </c>
      <c r="B25" s="34" t="s">
        <v>61</v>
      </c>
      <c r="C25" s="45">
        <v>37784</v>
      </c>
      <c r="D25" s="48"/>
      <c r="E25" s="52"/>
      <c r="G25" s="51"/>
    </row>
    <row r="26" spans="1:7" s="34" customFormat="1" ht="12">
      <c r="A26" s="34" t="s">
        <v>62</v>
      </c>
      <c r="B26" s="34" t="s">
        <v>63</v>
      </c>
      <c r="C26" s="45">
        <v>3815</v>
      </c>
      <c r="D26" s="48"/>
      <c r="E26" s="52"/>
      <c r="G26" s="51"/>
    </row>
    <row r="27" spans="1:7" s="34" customFormat="1" ht="12">
      <c r="A27" s="34" t="s">
        <v>64</v>
      </c>
      <c r="B27" s="34" t="s">
        <v>65</v>
      </c>
      <c r="C27" s="45">
        <v>13263</v>
      </c>
      <c r="D27" s="48"/>
      <c r="E27" s="52"/>
      <c r="G27" s="51"/>
    </row>
    <row r="28" spans="1:7" s="34" customFormat="1" ht="12">
      <c r="A28" s="34" t="s">
        <v>66</v>
      </c>
      <c r="B28" s="34" t="s">
        <v>67</v>
      </c>
      <c r="C28" s="45">
        <v>1671</v>
      </c>
      <c r="D28" s="48"/>
      <c r="E28" s="52"/>
      <c r="G28" s="51"/>
    </row>
    <row r="29" spans="1:7" s="34" customFormat="1" ht="12">
      <c r="A29" s="34" t="s">
        <v>68</v>
      </c>
      <c r="B29" s="34" t="s">
        <v>69</v>
      </c>
      <c r="C29" s="45">
        <v>8234</v>
      </c>
      <c r="D29" s="48"/>
      <c r="E29" s="52"/>
      <c r="G29" s="51"/>
    </row>
    <row r="30" spans="1:7" s="34" customFormat="1" ht="12">
      <c r="A30" s="34" t="s">
        <v>70</v>
      </c>
      <c r="B30" s="34" t="s">
        <v>71</v>
      </c>
      <c r="C30" s="45">
        <v>21744</v>
      </c>
      <c r="D30" s="48"/>
      <c r="E30" s="52"/>
      <c r="G30" s="51"/>
    </row>
    <row r="31" spans="1:7" s="34" customFormat="1" ht="12">
      <c r="A31" s="34" t="s">
        <v>72</v>
      </c>
      <c r="B31" s="34" t="s">
        <v>73</v>
      </c>
      <c r="C31" s="45">
        <v>3136</v>
      </c>
      <c r="D31" s="48"/>
      <c r="E31" s="52"/>
      <c r="G31" s="51"/>
    </row>
    <row r="32" spans="1:7" s="34" customFormat="1" ht="12">
      <c r="A32" s="34" t="s">
        <v>74</v>
      </c>
      <c r="B32" s="34" t="s">
        <v>75</v>
      </c>
      <c r="C32" s="45">
        <v>184636</v>
      </c>
      <c r="D32" s="48"/>
      <c r="E32" s="52">
        <v>2</v>
      </c>
      <c r="G32" s="51"/>
    </row>
    <row r="33" spans="1:7" s="34" customFormat="1" ht="12">
      <c r="A33" s="34" t="s">
        <v>76</v>
      </c>
      <c r="B33" s="34" t="s">
        <v>77</v>
      </c>
      <c r="C33" s="45">
        <v>165715</v>
      </c>
      <c r="D33" s="48"/>
      <c r="E33" s="52"/>
      <c r="G33" s="51"/>
    </row>
    <row r="34" spans="1:7" s="34" customFormat="1" ht="12">
      <c r="A34" s="34" t="s">
        <v>78</v>
      </c>
      <c r="B34" s="34" t="s">
        <v>79</v>
      </c>
      <c r="C34" s="45">
        <v>8331</v>
      </c>
      <c r="D34" s="48"/>
      <c r="E34" s="52"/>
      <c r="G34" s="51"/>
    </row>
    <row r="35" spans="1:7" s="44" customFormat="1" ht="12">
      <c r="A35" s="28" t="s">
        <v>97</v>
      </c>
      <c r="B35" s="28"/>
      <c r="C35" s="46">
        <f>SUM(C6:C34)</f>
        <v>18402497</v>
      </c>
      <c r="D35" s="47"/>
      <c r="E35" s="49"/>
      <c r="F35" s="28"/>
      <c r="G35" s="50"/>
    </row>
    <row r="36" spans="1:7" s="34" customFormat="1" ht="12">
      <c r="C36" s="39"/>
      <c r="D36" s="39"/>
    </row>
    <row r="37" spans="1:7" s="34" customFormat="1" ht="12">
      <c r="C37" s="39"/>
      <c r="D37" s="39"/>
    </row>
    <row r="38" spans="1:7" s="34" customFormat="1" ht="12">
      <c r="A38" s="53"/>
      <c r="B38" s="53"/>
      <c r="C38" s="39"/>
      <c r="D38" s="39"/>
    </row>
    <row r="39" spans="1:7" s="34" customFormat="1" ht="12">
      <c r="A39" s="53"/>
      <c r="B39" s="53"/>
      <c r="C39" s="39"/>
      <c r="D39" s="39"/>
    </row>
  </sheetData>
  <mergeCells count="1">
    <mergeCell ref="D4:E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Allocate 200 Seats to Provinces</vt:lpstr>
      <vt:lpstr>Full National Results</vt:lpstr>
      <vt:lpstr>Nationwide Allocation</vt:lpstr>
      <vt:lpstr>Gauteng Province</vt:lpstr>
      <vt:lpstr>Final Allocation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2016-03-17T14:19:51Z</dcterms:created>
  <dcterms:modified xsi:type="dcterms:W3CDTF">2016-03-17T14:20:46Z</dcterms:modified>
</cp:coreProperties>
</file>