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7800" windowHeight="13800" tabRatio="631" activeTab="0"/>
  </bookViews>
  <sheets>
    <sheet name="1790 Census" sheetId="1" r:id="rId1"/>
    <sheet name="1790-Hamilton" sheetId="2" r:id="rId2"/>
    <sheet name="1790-Jefferson" sheetId="3" r:id="rId3"/>
  </sheets>
  <definedNames/>
  <calcPr fullCalcOnLoad="1"/>
</workbook>
</file>

<file path=xl/sharedStrings.xml><?xml version="1.0" encoding="utf-8"?>
<sst xmlns="http://schemas.openxmlformats.org/spreadsheetml/2006/main" count="115" uniqueCount="38">
  <si>
    <t>Virgina</t>
  </si>
  <si>
    <t>Massachusetts</t>
  </si>
  <si>
    <t>Pennsylvania</t>
  </si>
  <si>
    <t>North Carolina</t>
  </si>
  <si>
    <t>New York</t>
  </si>
  <si>
    <t>Maryland</t>
  </si>
  <si>
    <t>Connecticut</t>
  </si>
  <si>
    <t>South Carolina</t>
  </si>
  <si>
    <t>New Jersey</t>
  </si>
  <si>
    <t>New Hampshire</t>
  </si>
  <si>
    <t>Vermont</t>
  </si>
  <si>
    <t>Georgia</t>
  </si>
  <si>
    <t>Kentucky</t>
  </si>
  <si>
    <t>Rhode Island</t>
  </si>
  <si>
    <t>Delaware</t>
  </si>
  <si>
    <t>TOTAL</t>
  </si>
  <si>
    <t>State</t>
  </si>
  <si>
    <t>Value</t>
  </si>
  <si>
    <t>% of Total</t>
  </si>
  <si>
    <t>Quota for</t>
  </si>
  <si>
    <t>120 seats</t>
  </si>
  <si>
    <t>Hamilton's Proposal for 120 seat House in 1791</t>
  </si>
  <si>
    <t>Fraction</t>
  </si>
  <si>
    <t>Largest</t>
  </si>
  <si>
    <t>Remainder</t>
  </si>
  <si>
    <t>Ignoring</t>
  </si>
  <si>
    <t>Apprtmnt</t>
  </si>
  <si>
    <t>Hamilton's</t>
  </si>
  <si>
    <t>Apptmnt</t>
  </si>
  <si>
    <t>per Rep</t>
  </si>
  <si>
    <t>Jefferson's Method</t>
  </si>
  <si>
    <t>Divisor x=</t>
  </si>
  <si>
    <t>Quotient</t>
  </si>
  <si>
    <t>"Population"</t>
  </si>
  <si>
    <t>1790 Census</t>
  </si>
  <si>
    <t>Quota</t>
  </si>
  <si>
    <t>Hamilton's Method</t>
  </si>
  <si>
    <t>House size =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</si>
</sst>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%"/>
    <numFmt numFmtId="174" formatCode="#,##0.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59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2" fontId="0" fillId="0" borderId="21" xfId="0" applyNumberFormat="1" applyBorder="1" applyAlignment="1">
      <alignment/>
    </xf>
    <xf numFmtId="1" fontId="1" fillId="0" borderId="21" xfId="0" applyNumberFormat="1" applyFont="1" applyBorder="1" applyAlignment="1">
      <alignment horizontal="center"/>
    </xf>
    <xf numFmtId="3" fontId="1" fillId="33" borderId="22" xfId="0" applyNumberFormat="1" applyFont="1" applyFill="1" applyBorder="1" applyAlignment="1">
      <alignment horizontal="center"/>
    </xf>
    <xf numFmtId="171" fontId="0" fillId="0" borderId="0" xfId="42" applyNumberFormat="1" applyFont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71" fontId="1" fillId="33" borderId="18" xfId="42" applyNumberFormat="1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3" fontId="0" fillId="34" borderId="23" xfId="0" applyNumberFormat="1" applyFill="1" applyBorder="1" applyAlignment="1">
      <alignment/>
    </xf>
    <xf numFmtId="0" fontId="0" fillId="34" borderId="24" xfId="0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7" fillId="0" borderId="0" xfId="0" applyFont="1" applyAlignment="1">
      <alignment/>
    </xf>
    <xf numFmtId="171" fontId="0" fillId="0" borderId="19" xfId="42" applyNumberFormat="1" applyFont="1" applyBorder="1" applyAlignment="1">
      <alignment/>
    </xf>
    <xf numFmtId="171" fontId="0" fillId="0" borderId="21" xfId="42" applyNumberFormat="1" applyFont="1" applyBorder="1" applyAlignment="1">
      <alignment/>
    </xf>
    <xf numFmtId="171" fontId="0" fillId="0" borderId="20" xfId="42" applyNumberFormat="1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zoomScale="125" zoomScaleNormal="125" workbookViewId="0" topLeftCell="A1">
      <selection activeCell="A2" sqref="A2"/>
    </sheetView>
  </sheetViews>
  <sheetFormatPr defaultColWidth="11.00390625" defaultRowHeight="12.75"/>
  <cols>
    <col min="1" max="1" width="16.25390625" style="0" bestFit="1" customWidth="1"/>
  </cols>
  <sheetData>
    <row r="1" ht="18">
      <c r="A1" s="36" t="s">
        <v>34</v>
      </c>
    </row>
    <row r="4" spans="1:3" ht="12.75">
      <c r="A4" s="3"/>
      <c r="B4" s="7" t="s">
        <v>26</v>
      </c>
      <c r="C4" s="7"/>
    </row>
    <row r="5" spans="1:3" ht="12.75">
      <c r="A5" s="5" t="s">
        <v>16</v>
      </c>
      <c r="B5" s="10" t="s">
        <v>17</v>
      </c>
      <c r="C5" s="10" t="s">
        <v>18</v>
      </c>
    </row>
    <row r="6" spans="1:3" ht="12.75">
      <c r="A6" t="s">
        <v>6</v>
      </c>
      <c r="B6" s="1">
        <v>236841</v>
      </c>
      <c r="C6" s="12">
        <f aca="true" t="shared" si="0" ref="C6:C19">B6/$B$21</f>
        <v>0.06549951326356777</v>
      </c>
    </row>
    <row r="7" spans="1:3" ht="12.75">
      <c r="A7" t="s">
        <v>14</v>
      </c>
      <c r="B7" s="1">
        <v>55540</v>
      </c>
      <c r="C7" s="12">
        <f t="shared" si="0"/>
        <v>0.015359853094095002</v>
      </c>
    </row>
    <row r="8" spans="1:3" ht="12.75">
      <c r="A8" t="s">
        <v>11</v>
      </c>
      <c r="B8" s="1">
        <v>70835</v>
      </c>
      <c r="C8" s="12">
        <f t="shared" si="0"/>
        <v>0.019589758622978383</v>
      </c>
    </row>
    <row r="9" spans="1:3" ht="12.75">
      <c r="A9" t="s">
        <v>12</v>
      </c>
      <c r="B9" s="1">
        <v>68705</v>
      </c>
      <c r="C9" s="12">
        <f t="shared" si="0"/>
        <v>0.01900069691807341</v>
      </c>
    </row>
    <row r="10" spans="1:3" ht="12.75">
      <c r="A10" t="s">
        <v>5</v>
      </c>
      <c r="B10" s="1">
        <v>278514</v>
      </c>
      <c r="C10" s="12">
        <f t="shared" si="0"/>
        <v>0.07702438107037766</v>
      </c>
    </row>
    <row r="11" spans="1:3" ht="12.75">
      <c r="A11" t="s">
        <v>1</v>
      </c>
      <c r="B11" s="1">
        <v>475327</v>
      </c>
      <c r="C11" s="12">
        <f t="shared" si="0"/>
        <v>0.13145395915838845</v>
      </c>
    </row>
    <row r="12" spans="1:3" ht="12.75">
      <c r="A12" t="s">
        <v>9</v>
      </c>
      <c r="B12" s="1">
        <v>141822</v>
      </c>
      <c r="C12" s="12">
        <f t="shared" si="0"/>
        <v>0.03922155357419412</v>
      </c>
    </row>
    <row r="13" spans="1:3" ht="12.75">
      <c r="A13" t="s">
        <v>8</v>
      </c>
      <c r="B13" s="1">
        <v>179570</v>
      </c>
      <c r="C13" s="12">
        <f t="shared" si="0"/>
        <v>0.049660943826190844</v>
      </c>
    </row>
    <row r="14" spans="1:3" ht="12.75">
      <c r="A14" t="s">
        <v>4</v>
      </c>
      <c r="B14" s="1">
        <v>331589</v>
      </c>
      <c r="C14" s="12">
        <f t="shared" si="0"/>
        <v>0.0917025266045709</v>
      </c>
    </row>
    <row r="15" spans="1:3" ht="12.75">
      <c r="A15" t="s">
        <v>3</v>
      </c>
      <c r="B15" s="1">
        <v>353523</v>
      </c>
      <c r="C15" s="12">
        <f t="shared" si="0"/>
        <v>0.09776847939113698</v>
      </c>
    </row>
    <row r="16" spans="1:3" ht="12.75">
      <c r="A16" t="s">
        <v>2</v>
      </c>
      <c r="B16" s="1">
        <v>432879</v>
      </c>
      <c r="C16" s="12">
        <f t="shared" si="0"/>
        <v>0.1197147613885263</v>
      </c>
    </row>
    <row r="17" spans="1:3" ht="12.75">
      <c r="A17" t="s">
        <v>13</v>
      </c>
      <c r="B17" s="1">
        <v>68446</v>
      </c>
      <c r="C17" s="12">
        <f t="shared" si="0"/>
        <v>0.018929069227195294</v>
      </c>
    </row>
    <row r="18" spans="1:3" ht="12.75">
      <c r="A18" t="s">
        <v>7</v>
      </c>
      <c r="B18" s="1">
        <v>206236</v>
      </c>
      <c r="C18" s="12">
        <f t="shared" si="0"/>
        <v>0.05703555388393548</v>
      </c>
    </row>
    <row r="19" spans="1:3" ht="12.75">
      <c r="A19" t="s">
        <v>10</v>
      </c>
      <c r="B19" s="1">
        <v>85533</v>
      </c>
      <c r="C19" s="12">
        <f t="shared" si="0"/>
        <v>0.023654560941613754</v>
      </c>
    </row>
    <row r="20" spans="1:3" ht="12.75">
      <c r="A20" t="s">
        <v>0</v>
      </c>
      <c r="B20" s="1">
        <v>630560</v>
      </c>
      <c r="C20" s="12">
        <f>B20/$B$21</f>
        <v>0.17438438903515566</v>
      </c>
    </row>
    <row r="21" spans="1:3" ht="12.75">
      <c r="A21" s="15" t="s">
        <v>15</v>
      </c>
      <c r="B21" s="9">
        <f>SUM(B6:B20)</f>
        <v>3615920</v>
      </c>
      <c r="C21" s="9"/>
    </row>
    <row r="22" spans="1:2" ht="12.75">
      <c r="A22" s="11"/>
      <c r="B22" s="11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125" zoomScaleNormal="125" workbookViewId="0" topLeftCell="A1">
      <selection activeCell="D6" sqref="D6"/>
    </sheetView>
  </sheetViews>
  <sheetFormatPr defaultColWidth="11.00390625" defaultRowHeight="12.75"/>
  <cols>
    <col min="1" max="1" width="12.875" style="0" customWidth="1"/>
    <col min="2" max="2" width="9.375" style="0" bestFit="1" customWidth="1"/>
    <col min="7" max="7" width="9.875" style="0" bestFit="1" customWidth="1"/>
    <col min="8" max="8" width="8.875" style="0" bestFit="1" customWidth="1"/>
    <col min="9" max="9" width="13.125" style="0" bestFit="1" customWidth="1"/>
    <col min="10" max="10" width="11.25390625" style="0" customWidth="1"/>
  </cols>
  <sheetData>
    <row r="1" ht="12.75">
      <c r="A1" s="2" t="s">
        <v>21</v>
      </c>
    </row>
    <row r="4" spans="1:10" ht="12.75">
      <c r="A4" s="3"/>
      <c r="B4" s="7" t="s">
        <v>26</v>
      </c>
      <c r="C4" s="7"/>
      <c r="D4" s="17" t="s">
        <v>19</v>
      </c>
      <c r="E4" s="7" t="s">
        <v>25</v>
      </c>
      <c r="F4" s="7"/>
      <c r="G4" s="7" t="s">
        <v>23</v>
      </c>
      <c r="H4" s="17" t="s">
        <v>26</v>
      </c>
      <c r="I4" s="17"/>
      <c r="J4" s="17" t="s">
        <v>33</v>
      </c>
    </row>
    <row r="5" spans="1:10" ht="12.75">
      <c r="A5" s="5" t="s">
        <v>16</v>
      </c>
      <c r="B5" s="10" t="s">
        <v>17</v>
      </c>
      <c r="C5" s="10" t="s">
        <v>18</v>
      </c>
      <c r="D5" s="18" t="s">
        <v>20</v>
      </c>
      <c r="E5" s="10" t="s">
        <v>22</v>
      </c>
      <c r="F5" s="10" t="s">
        <v>24</v>
      </c>
      <c r="G5" s="10" t="s">
        <v>24</v>
      </c>
      <c r="H5" s="18"/>
      <c r="I5" s="18"/>
      <c r="J5" s="18" t="s">
        <v>29</v>
      </c>
    </row>
    <row r="6" spans="1:10" ht="12.75">
      <c r="A6" t="s">
        <v>6</v>
      </c>
      <c r="B6" s="1">
        <v>236841</v>
      </c>
      <c r="C6" s="12">
        <f aca="true" t="shared" si="0" ref="C6:C19">B6/$B$21</f>
        <v>0.06549951326356777</v>
      </c>
      <c r="D6" s="19">
        <f aca="true" t="shared" si="1" ref="D6:D19">C6*120</f>
        <v>7.859941591628133</v>
      </c>
      <c r="E6" s="41">
        <f aca="true" t="shared" si="2" ref="E6:E19">TRUNC(D6)</f>
        <v>7</v>
      </c>
      <c r="F6" s="42">
        <f>D6-E6</f>
        <v>0.8599415916281332</v>
      </c>
      <c r="G6" s="40">
        <v>1</v>
      </c>
      <c r="H6" s="20">
        <f aca="true" t="shared" si="3" ref="H6:H19">E6+G6</f>
        <v>8</v>
      </c>
      <c r="I6" t="s">
        <v>6</v>
      </c>
      <c r="J6" s="37">
        <f>B6/H6</f>
        <v>29605.125</v>
      </c>
    </row>
    <row r="7" spans="1:10" ht="12.75">
      <c r="A7" t="s">
        <v>14</v>
      </c>
      <c r="B7" s="1">
        <v>55540</v>
      </c>
      <c r="C7" s="12">
        <f t="shared" si="0"/>
        <v>0.015359853094095002</v>
      </c>
      <c r="D7" s="19">
        <f t="shared" si="1"/>
        <v>1.8431823712914004</v>
      </c>
      <c r="E7" s="41">
        <f t="shared" si="2"/>
        <v>1</v>
      </c>
      <c r="F7" s="42">
        <f aca="true" t="shared" si="4" ref="F7:F20">D7-E7</f>
        <v>0.8431823712914004</v>
      </c>
      <c r="G7" s="40">
        <v>1</v>
      </c>
      <c r="H7" s="20">
        <f t="shared" si="3"/>
        <v>2</v>
      </c>
      <c r="I7" t="s">
        <v>14</v>
      </c>
      <c r="J7" s="38">
        <f aca="true" t="shared" si="5" ref="J7:J20">B7/H7</f>
        <v>27770</v>
      </c>
    </row>
    <row r="8" spans="1:10" ht="12.75">
      <c r="A8" t="s">
        <v>11</v>
      </c>
      <c r="B8" s="1">
        <v>70835</v>
      </c>
      <c r="C8" s="12">
        <f t="shared" si="0"/>
        <v>0.019589758622978383</v>
      </c>
      <c r="D8" s="19">
        <f t="shared" si="1"/>
        <v>2.350771034757406</v>
      </c>
      <c r="E8" s="41">
        <f t="shared" si="2"/>
        <v>2</v>
      </c>
      <c r="F8" s="42">
        <f t="shared" si="4"/>
        <v>0.3507710347574058</v>
      </c>
      <c r="G8" s="40"/>
      <c r="H8" s="20">
        <f t="shared" si="3"/>
        <v>2</v>
      </c>
      <c r="I8" t="s">
        <v>11</v>
      </c>
      <c r="J8" s="38">
        <f t="shared" si="5"/>
        <v>35417.5</v>
      </c>
    </row>
    <row r="9" spans="1:10" ht="12.75">
      <c r="A9" t="s">
        <v>12</v>
      </c>
      <c r="B9" s="1">
        <v>68705</v>
      </c>
      <c r="C9" s="12">
        <f t="shared" si="0"/>
        <v>0.01900069691807341</v>
      </c>
      <c r="D9" s="19">
        <f t="shared" si="1"/>
        <v>2.280083630168809</v>
      </c>
      <c r="E9" s="41">
        <f t="shared" si="2"/>
        <v>2</v>
      </c>
      <c r="F9" s="42">
        <f t="shared" si="4"/>
        <v>0.280083630168809</v>
      </c>
      <c r="G9" s="40"/>
      <c r="H9" s="20">
        <f t="shared" si="3"/>
        <v>2</v>
      </c>
      <c r="I9" t="s">
        <v>12</v>
      </c>
      <c r="J9" s="38">
        <f t="shared" si="5"/>
        <v>34352.5</v>
      </c>
    </row>
    <row r="10" spans="1:10" ht="12.75">
      <c r="A10" t="s">
        <v>5</v>
      </c>
      <c r="B10" s="1">
        <v>278514</v>
      </c>
      <c r="C10" s="12">
        <f t="shared" si="0"/>
        <v>0.07702438107037766</v>
      </c>
      <c r="D10" s="19">
        <f t="shared" si="1"/>
        <v>9.24292572844532</v>
      </c>
      <c r="E10" s="41">
        <f t="shared" si="2"/>
        <v>9</v>
      </c>
      <c r="F10" s="42">
        <f t="shared" si="4"/>
        <v>0.24292572844531968</v>
      </c>
      <c r="G10" s="40"/>
      <c r="H10" s="20">
        <f t="shared" si="3"/>
        <v>9</v>
      </c>
      <c r="I10" t="s">
        <v>5</v>
      </c>
      <c r="J10" s="38">
        <f t="shared" si="5"/>
        <v>30946</v>
      </c>
    </row>
    <row r="11" spans="1:10" ht="12.75">
      <c r="A11" t="s">
        <v>1</v>
      </c>
      <c r="B11" s="1">
        <v>475327</v>
      </c>
      <c r="C11" s="12">
        <f t="shared" si="0"/>
        <v>0.13145395915838845</v>
      </c>
      <c r="D11" s="19">
        <f t="shared" si="1"/>
        <v>15.774475099006613</v>
      </c>
      <c r="E11" s="41">
        <f t="shared" si="2"/>
        <v>15</v>
      </c>
      <c r="F11" s="42">
        <f t="shared" si="4"/>
        <v>0.7744750990066134</v>
      </c>
      <c r="G11" s="40">
        <v>1</v>
      </c>
      <c r="H11" s="20">
        <f t="shared" si="3"/>
        <v>16</v>
      </c>
      <c r="I11" t="s">
        <v>1</v>
      </c>
      <c r="J11" s="38">
        <f t="shared" si="5"/>
        <v>29707.9375</v>
      </c>
    </row>
    <row r="12" spans="1:10" ht="12.75">
      <c r="A12" t="s">
        <v>9</v>
      </c>
      <c r="B12" s="1">
        <v>141822</v>
      </c>
      <c r="C12" s="12">
        <f t="shared" si="0"/>
        <v>0.03922155357419412</v>
      </c>
      <c r="D12" s="19">
        <f t="shared" si="1"/>
        <v>4.706586428903295</v>
      </c>
      <c r="E12" s="41">
        <f t="shared" si="2"/>
        <v>4</v>
      </c>
      <c r="F12" s="42">
        <f t="shared" si="4"/>
        <v>0.7065864289032948</v>
      </c>
      <c r="G12" s="40">
        <v>1</v>
      </c>
      <c r="H12" s="20">
        <f t="shared" si="3"/>
        <v>5</v>
      </c>
      <c r="I12" t="s">
        <v>9</v>
      </c>
      <c r="J12" s="38">
        <f t="shared" si="5"/>
        <v>28364.4</v>
      </c>
    </row>
    <row r="13" spans="1:10" ht="12.75">
      <c r="A13" t="s">
        <v>8</v>
      </c>
      <c r="B13" s="1">
        <v>179570</v>
      </c>
      <c r="C13" s="12">
        <f t="shared" si="0"/>
        <v>0.049660943826190844</v>
      </c>
      <c r="D13" s="19">
        <f t="shared" si="1"/>
        <v>5.959313259142902</v>
      </c>
      <c r="E13" s="41">
        <f t="shared" si="2"/>
        <v>5</v>
      </c>
      <c r="F13" s="42">
        <f t="shared" si="4"/>
        <v>0.9593132591429017</v>
      </c>
      <c r="G13" s="40">
        <v>1</v>
      </c>
      <c r="H13" s="20">
        <f t="shared" si="3"/>
        <v>6</v>
      </c>
      <c r="I13" t="s">
        <v>8</v>
      </c>
      <c r="J13" s="38">
        <f t="shared" si="5"/>
        <v>29928.333333333332</v>
      </c>
    </row>
    <row r="14" spans="1:10" ht="12.75">
      <c r="A14" t="s">
        <v>4</v>
      </c>
      <c r="B14" s="1">
        <v>331589</v>
      </c>
      <c r="C14" s="12">
        <f t="shared" si="0"/>
        <v>0.0917025266045709</v>
      </c>
      <c r="D14" s="19">
        <f t="shared" si="1"/>
        <v>11.004303192548509</v>
      </c>
      <c r="E14" s="41">
        <f t="shared" si="2"/>
        <v>11</v>
      </c>
      <c r="F14" s="42">
        <f t="shared" si="4"/>
        <v>0.004303192548508861</v>
      </c>
      <c r="G14" s="40"/>
      <c r="H14" s="20">
        <f t="shared" si="3"/>
        <v>11</v>
      </c>
      <c r="I14" t="s">
        <v>4</v>
      </c>
      <c r="J14" s="38">
        <f t="shared" si="5"/>
        <v>30144.454545454544</v>
      </c>
    </row>
    <row r="15" spans="1:10" ht="12.75">
      <c r="A15" t="s">
        <v>3</v>
      </c>
      <c r="B15" s="1">
        <v>353523</v>
      </c>
      <c r="C15" s="12">
        <f t="shared" si="0"/>
        <v>0.09776847939113698</v>
      </c>
      <c r="D15" s="19">
        <f t="shared" si="1"/>
        <v>11.732217526936438</v>
      </c>
      <c r="E15" s="41">
        <f t="shared" si="2"/>
        <v>11</v>
      </c>
      <c r="F15" s="42">
        <f t="shared" si="4"/>
        <v>0.7322175269364379</v>
      </c>
      <c r="G15" s="40">
        <v>1</v>
      </c>
      <c r="H15" s="20">
        <f t="shared" si="3"/>
        <v>12</v>
      </c>
      <c r="I15" t="s">
        <v>3</v>
      </c>
      <c r="J15" s="38">
        <f t="shared" si="5"/>
        <v>29460.25</v>
      </c>
    </row>
    <row r="16" spans="1:10" ht="12.75">
      <c r="A16" t="s">
        <v>2</v>
      </c>
      <c r="B16" s="1">
        <v>432879</v>
      </c>
      <c r="C16" s="12">
        <f t="shared" si="0"/>
        <v>0.1197147613885263</v>
      </c>
      <c r="D16" s="19">
        <f t="shared" si="1"/>
        <v>14.365771366623155</v>
      </c>
      <c r="E16" s="41">
        <f t="shared" si="2"/>
        <v>14</v>
      </c>
      <c r="F16" s="42">
        <f t="shared" si="4"/>
        <v>0.36577136662315546</v>
      </c>
      <c r="G16" s="40"/>
      <c r="H16" s="20">
        <f t="shared" si="3"/>
        <v>14</v>
      </c>
      <c r="I16" t="s">
        <v>2</v>
      </c>
      <c r="J16" s="38">
        <f t="shared" si="5"/>
        <v>30919.928571428572</v>
      </c>
    </row>
    <row r="17" spans="1:10" ht="12.75">
      <c r="A17" t="s">
        <v>13</v>
      </c>
      <c r="B17" s="1">
        <v>68446</v>
      </c>
      <c r="C17" s="12">
        <f t="shared" si="0"/>
        <v>0.018929069227195294</v>
      </c>
      <c r="D17" s="19">
        <f t="shared" si="1"/>
        <v>2.2714883072634353</v>
      </c>
      <c r="E17" s="41">
        <f t="shared" si="2"/>
        <v>2</v>
      </c>
      <c r="F17" s="42">
        <f t="shared" si="4"/>
        <v>0.2714883072634353</v>
      </c>
      <c r="G17" s="40"/>
      <c r="H17" s="20">
        <f t="shared" si="3"/>
        <v>2</v>
      </c>
      <c r="I17" t="s">
        <v>13</v>
      </c>
      <c r="J17" s="38">
        <f t="shared" si="5"/>
        <v>34223</v>
      </c>
    </row>
    <row r="18" spans="1:10" ht="12.75">
      <c r="A18" t="s">
        <v>7</v>
      </c>
      <c r="B18" s="1">
        <v>206236</v>
      </c>
      <c r="C18" s="12">
        <f t="shared" si="0"/>
        <v>0.05703555388393548</v>
      </c>
      <c r="D18" s="19">
        <f t="shared" si="1"/>
        <v>6.844266466072258</v>
      </c>
      <c r="E18" s="41">
        <f t="shared" si="2"/>
        <v>6</v>
      </c>
      <c r="F18" s="42">
        <f t="shared" si="4"/>
        <v>0.8442664660722583</v>
      </c>
      <c r="G18" s="40">
        <v>1</v>
      </c>
      <c r="H18" s="20">
        <f t="shared" si="3"/>
        <v>7</v>
      </c>
      <c r="I18" t="s">
        <v>7</v>
      </c>
      <c r="J18" s="38">
        <f t="shared" si="5"/>
        <v>29462.285714285714</v>
      </c>
    </row>
    <row r="19" spans="1:10" ht="12.75">
      <c r="A19" t="s">
        <v>10</v>
      </c>
      <c r="B19" s="1">
        <v>85533</v>
      </c>
      <c r="C19" s="12">
        <f t="shared" si="0"/>
        <v>0.023654560941613754</v>
      </c>
      <c r="D19" s="19">
        <f t="shared" si="1"/>
        <v>2.8385473129936503</v>
      </c>
      <c r="E19" s="41">
        <f t="shared" si="2"/>
        <v>2</v>
      </c>
      <c r="F19" s="42">
        <f t="shared" si="4"/>
        <v>0.8385473129936503</v>
      </c>
      <c r="G19" s="40">
        <v>1</v>
      </c>
      <c r="H19" s="20">
        <f t="shared" si="3"/>
        <v>3</v>
      </c>
      <c r="I19" t="s">
        <v>10</v>
      </c>
      <c r="J19" s="38">
        <f t="shared" si="5"/>
        <v>28511</v>
      </c>
    </row>
    <row r="20" spans="1:10" ht="12.75">
      <c r="A20" t="s">
        <v>0</v>
      </c>
      <c r="B20" s="1">
        <v>630560</v>
      </c>
      <c r="C20" s="12">
        <f>B20/$B$21</f>
        <v>0.17438438903515566</v>
      </c>
      <c r="D20" s="19">
        <f>C20*120</f>
        <v>20.92612668421868</v>
      </c>
      <c r="E20" s="41">
        <f>TRUNC(D20)</f>
        <v>20</v>
      </c>
      <c r="F20" s="42">
        <f t="shared" si="4"/>
        <v>0.9261266842186799</v>
      </c>
      <c r="G20" s="40">
        <v>1</v>
      </c>
      <c r="H20" s="20">
        <f>E20+G20</f>
        <v>21</v>
      </c>
      <c r="I20" t="s">
        <v>0</v>
      </c>
      <c r="J20" s="39">
        <f t="shared" si="5"/>
        <v>30026.666666666668</v>
      </c>
    </row>
    <row r="21" spans="1:10" ht="12.75">
      <c r="A21" s="15" t="s">
        <v>15</v>
      </c>
      <c r="B21" s="9">
        <f>SUM(B6:B20)</f>
        <v>3615920</v>
      </c>
      <c r="C21" s="9"/>
      <c r="D21" s="9">
        <f>SUM(D6:D20)</f>
        <v>120</v>
      </c>
      <c r="E21" s="43">
        <f>SUM(E6:E20)</f>
        <v>111</v>
      </c>
      <c r="F21" s="9"/>
      <c r="G21" s="44">
        <f>SUM(G6:G20)</f>
        <v>9</v>
      </c>
      <c r="H21" s="21">
        <f>SUM(H6:H20)</f>
        <v>120</v>
      </c>
      <c r="I21" s="16"/>
      <c r="J21" s="16"/>
    </row>
    <row r="22" spans="1:2" ht="12.75">
      <c r="A22" s="11"/>
      <c r="B22" s="11"/>
    </row>
    <row r="27" spans="5:6" ht="12.75">
      <c r="E27" s="1"/>
      <c r="F2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showGridLines="0" zoomScale="125" zoomScaleNormal="125" workbookViewId="0" topLeftCell="A1">
      <selection activeCell="H20" sqref="H20"/>
    </sheetView>
  </sheetViews>
  <sheetFormatPr defaultColWidth="11.00390625" defaultRowHeight="12.75"/>
  <cols>
    <col min="1" max="1" width="12.25390625" style="0" customWidth="1"/>
    <col min="2" max="2" width="9.375" style="0" bestFit="1" customWidth="1"/>
    <col min="3" max="3" width="6.00390625" style="0" bestFit="1" customWidth="1"/>
    <col min="4" max="4" width="9.75390625" style="0" bestFit="1" customWidth="1"/>
    <col min="5" max="5" width="11.375" style="0" bestFit="1" customWidth="1"/>
    <col min="6" max="6" width="7.75390625" style="0" customWidth="1"/>
    <col min="10" max="10" width="13.125" style="0" bestFit="1" customWidth="1"/>
  </cols>
  <sheetData>
    <row r="2" spans="1:8" ht="12.75">
      <c r="A2" s="23" t="s">
        <v>36</v>
      </c>
      <c r="B2" s="24"/>
      <c r="G2" s="23" t="s">
        <v>30</v>
      </c>
      <c r="H2" s="24"/>
    </row>
    <row r="3" spans="1:8" ht="12.75">
      <c r="A3" s="46" t="s">
        <v>37</v>
      </c>
      <c r="B3" s="47">
        <v>120</v>
      </c>
      <c r="G3" s="28" t="s">
        <v>31</v>
      </c>
      <c r="H3" s="27">
        <v>28500</v>
      </c>
    </row>
    <row r="4" spans="1:10" ht="12.75">
      <c r="A4" s="3"/>
      <c r="B4" s="7" t="s">
        <v>26</v>
      </c>
      <c r="C4" s="7" t="s">
        <v>35</v>
      </c>
      <c r="D4" s="7" t="s">
        <v>27</v>
      </c>
      <c r="E4" s="4" t="s">
        <v>33</v>
      </c>
      <c r="G4" s="30"/>
      <c r="H4" s="7" t="s">
        <v>25</v>
      </c>
      <c r="I4" s="7" t="s">
        <v>33</v>
      </c>
      <c r="J4" s="31"/>
    </row>
    <row r="5" spans="1:10" ht="12.75">
      <c r="A5" s="5" t="s">
        <v>16</v>
      </c>
      <c r="B5" s="10" t="s">
        <v>17</v>
      </c>
      <c r="C5" s="10"/>
      <c r="D5" s="10" t="s">
        <v>28</v>
      </c>
      <c r="E5" s="6" t="s">
        <v>29</v>
      </c>
      <c r="G5" s="29" t="s">
        <v>32</v>
      </c>
      <c r="H5" s="10" t="s">
        <v>22</v>
      </c>
      <c r="I5" s="10" t="s">
        <v>29</v>
      </c>
      <c r="J5" s="32"/>
    </row>
    <row r="6" spans="1:10" ht="12.75">
      <c r="A6" t="s">
        <v>6</v>
      </c>
      <c r="B6" s="1">
        <v>236841</v>
      </c>
      <c r="C6" s="45">
        <f>B6/$B$21*120</f>
        <v>7.859941591628133</v>
      </c>
      <c r="D6">
        <v>8</v>
      </c>
      <c r="E6" s="22">
        <f>B6/D6</f>
        <v>29605.125</v>
      </c>
      <c r="G6" s="13">
        <f>B6/$H$3</f>
        <v>8.310210526315789</v>
      </c>
      <c r="H6" s="14">
        <f>TRUNC(G6)</f>
        <v>8</v>
      </c>
      <c r="I6" s="22">
        <f>B6/H6</f>
        <v>29605.125</v>
      </c>
      <c r="J6" t="s">
        <v>6</v>
      </c>
    </row>
    <row r="7" spans="1:10" ht="12.75">
      <c r="A7" t="s">
        <v>14</v>
      </c>
      <c r="B7" s="1">
        <v>55540</v>
      </c>
      <c r="C7" s="45">
        <f aca="true" t="shared" si="0" ref="C7:C20">B7/$B$21*120</f>
        <v>1.8431823712914004</v>
      </c>
      <c r="D7">
        <v>2</v>
      </c>
      <c r="E7" s="22">
        <f aca="true" t="shared" si="1" ref="E7:E21">B7/D7</f>
        <v>27770</v>
      </c>
      <c r="G7" s="13">
        <f aca="true" t="shared" si="2" ref="G7:G20">B7/$H$3</f>
        <v>1.9487719298245614</v>
      </c>
      <c r="H7" s="14">
        <f aca="true" t="shared" si="3" ref="H7:H20">TRUNC(G7)</f>
        <v>1</v>
      </c>
      <c r="I7" s="22">
        <f aca="true" t="shared" si="4" ref="I7:I20">B7/H7</f>
        <v>55540</v>
      </c>
      <c r="J7" t="s">
        <v>14</v>
      </c>
    </row>
    <row r="8" spans="1:10" ht="12.75">
      <c r="A8" t="s">
        <v>11</v>
      </c>
      <c r="B8" s="1">
        <v>70835</v>
      </c>
      <c r="C8" s="45">
        <f t="shared" si="0"/>
        <v>2.350771034757406</v>
      </c>
      <c r="D8">
        <v>2</v>
      </c>
      <c r="E8" s="22">
        <f t="shared" si="1"/>
        <v>35417.5</v>
      </c>
      <c r="G8" s="13">
        <f t="shared" si="2"/>
        <v>2.4854385964912282</v>
      </c>
      <c r="H8" s="14">
        <f t="shared" si="3"/>
        <v>2</v>
      </c>
      <c r="I8" s="22">
        <f t="shared" si="4"/>
        <v>35417.5</v>
      </c>
      <c r="J8" t="s">
        <v>11</v>
      </c>
    </row>
    <row r="9" spans="1:10" ht="12.75">
      <c r="A9" t="s">
        <v>12</v>
      </c>
      <c r="B9" s="1">
        <v>68705</v>
      </c>
      <c r="C9" s="45">
        <f t="shared" si="0"/>
        <v>2.280083630168809</v>
      </c>
      <c r="D9">
        <v>2</v>
      </c>
      <c r="E9" s="22">
        <f t="shared" si="1"/>
        <v>34352.5</v>
      </c>
      <c r="G9" s="13">
        <f t="shared" si="2"/>
        <v>2.410701754385965</v>
      </c>
      <c r="H9" s="14">
        <f t="shared" si="3"/>
        <v>2</v>
      </c>
      <c r="I9" s="22">
        <f t="shared" si="4"/>
        <v>34352.5</v>
      </c>
      <c r="J9" t="s">
        <v>12</v>
      </c>
    </row>
    <row r="10" spans="1:10" ht="12.75">
      <c r="A10" t="s">
        <v>5</v>
      </c>
      <c r="B10" s="1">
        <v>278514</v>
      </c>
      <c r="C10" s="45">
        <f t="shared" si="0"/>
        <v>9.24292572844532</v>
      </c>
      <c r="D10">
        <v>9</v>
      </c>
      <c r="E10" s="22">
        <f t="shared" si="1"/>
        <v>30946</v>
      </c>
      <c r="G10" s="13">
        <f t="shared" si="2"/>
        <v>9.772421052631579</v>
      </c>
      <c r="H10" s="14">
        <f t="shared" si="3"/>
        <v>9</v>
      </c>
      <c r="I10" s="22">
        <f t="shared" si="4"/>
        <v>30946</v>
      </c>
      <c r="J10" t="s">
        <v>5</v>
      </c>
    </row>
    <row r="11" spans="1:10" ht="12.75">
      <c r="A11" t="s">
        <v>1</v>
      </c>
      <c r="B11" s="1">
        <v>475327</v>
      </c>
      <c r="C11" s="45">
        <f t="shared" si="0"/>
        <v>15.774475099006613</v>
      </c>
      <c r="D11">
        <v>16</v>
      </c>
      <c r="E11" s="22">
        <f t="shared" si="1"/>
        <v>29707.9375</v>
      </c>
      <c r="G11" s="13">
        <f t="shared" si="2"/>
        <v>16.678140350877193</v>
      </c>
      <c r="H11" s="14">
        <f t="shared" si="3"/>
        <v>16</v>
      </c>
      <c r="I11" s="22">
        <f t="shared" si="4"/>
        <v>29707.9375</v>
      </c>
      <c r="J11" t="s">
        <v>1</v>
      </c>
    </row>
    <row r="12" spans="1:10" ht="12.75">
      <c r="A12" t="s">
        <v>9</v>
      </c>
      <c r="B12" s="1">
        <v>141822</v>
      </c>
      <c r="C12" s="45">
        <f t="shared" si="0"/>
        <v>4.706586428903295</v>
      </c>
      <c r="D12">
        <v>5</v>
      </c>
      <c r="E12" s="22">
        <f t="shared" si="1"/>
        <v>28364.4</v>
      </c>
      <c r="G12" s="13">
        <f t="shared" si="2"/>
        <v>4.976210526315789</v>
      </c>
      <c r="H12" s="14">
        <f t="shared" si="3"/>
        <v>4</v>
      </c>
      <c r="I12" s="22">
        <f t="shared" si="4"/>
        <v>35455.5</v>
      </c>
      <c r="J12" t="s">
        <v>9</v>
      </c>
    </row>
    <row r="13" spans="1:10" ht="12.75">
      <c r="A13" t="s">
        <v>8</v>
      </c>
      <c r="B13" s="1">
        <v>179570</v>
      </c>
      <c r="C13" s="45">
        <f t="shared" si="0"/>
        <v>5.959313259142902</v>
      </c>
      <c r="D13">
        <v>6</v>
      </c>
      <c r="E13" s="22">
        <f t="shared" si="1"/>
        <v>29928.333333333332</v>
      </c>
      <c r="G13" s="13">
        <f t="shared" si="2"/>
        <v>6.3007017543859645</v>
      </c>
      <c r="H13" s="14">
        <f t="shared" si="3"/>
        <v>6</v>
      </c>
      <c r="I13" s="22">
        <f t="shared" si="4"/>
        <v>29928.333333333332</v>
      </c>
      <c r="J13" t="s">
        <v>8</v>
      </c>
    </row>
    <row r="14" spans="1:10" ht="12.75">
      <c r="A14" t="s">
        <v>4</v>
      </c>
      <c r="B14" s="1">
        <v>331589</v>
      </c>
      <c r="C14" s="45">
        <f t="shared" si="0"/>
        <v>11.004303192548509</v>
      </c>
      <c r="D14">
        <v>11</v>
      </c>
      <c r="E14" s="22">
        <f t="shared" si="1"/>
        <v>30144.454545454544</v>
      </c>
      <c r="G14" s="13">
        <f t="shared" si="2"/>
        <v>11.634701754385965</v>
      </c>
      <c r="H14" s="14">
        <f t="shared" si="3"/>
        <v>11</v>
      </c>
      <c r="I14" s="22">
        <f t="shared" si="4"/>
        <v>30144.454545454544</v>
      </c>
      <c r="J14" t="s">
        <v>4</v>
      </c>
    </row>
    <row r="15" spans="1:10" ht="12.75">
      <c r="A15" t="s">
        <v>3</v>
      </c>
      <c r="B15" s="1">
        <v>353523</v>
      </c>
      <c r="C15" s="45">
        <f t="shared" si="0"/>
        <v>11.732217526936438</v>
      </c>
      <c r="D15">
        <v>12</v>
      </c>
      <c r="E15" s="22">
        <f t="shared" si="1"/>
        <v>29460.25</v>
      </c>
      <c r="G15" s="13">
        <f t="shared" si="2"/>
        <v>12.404315789473685</v>
      </c>
      <c r="H15" s="14">
        <f t="shared" si="3"/>
        <v>12</v>
      </c>
      <c r="I15" s="22">
        <f t="shared" si="4"/>
        <v>29460.25</v>
      </c>
      <c r="J15" t="s">
        <v>3</v>
      </c>
    </row>
    <row r="16" spans="1:10" ht="12.75">
      <c r="A16" t="s">
        <v>2</v>
      </c>
      <c r="B16" s="1">
        <v>432879</v>
      </c>
      <c r="C16" s="45">
        <f t="shared" si="0"/>
        <v>14.365771366623155</v>
      </c>
      <c r="D16">
        <v>14</v>
      </c>
      <c r="E16" s="22">
        <f t="shared" si="1"/>
        <v>30919.928571428572</v>
      </c>
      <c r="G16" s="13">
        <f t="shared" si="2"/>
        <v>15.188736842105262</v>
      </c>
      <c r="H16" s="14">
        <f t="shared" si="3"/>
        <v>15</v>
      </c>
      <c r="I16" s="22">
        <f t="shared" si="4"/>
        <v>28858.6</v>
      </c>
      <c r="J16" t="s">
        <v>2</v>
      </c>
    </row>
    <row r="17" spans="1:10" ht="12.75">
      <c r="A17" t="s">
        <v>13</v>
      </c>
      <c r="B17" s="1">
        <v>68446</v>
      </c>
      <c r="C17" s="45">
        <f t="shared" si="0"/>
        <v>2.2714883072634353</v>
      </c>
      <c r="D17">
        <v>2</v>
      </c>
      <c r="E17" s="22">
        <f t="shared" si="1"/>
        <v>34223</v>
      </c>
      <c r="G17" s="13">
        <f t="shared" si="2"/>
        <v>2.4016140350877193</v>
      </c>
      <c r="H17" s="14">
        <f t="shared" si="3"/>
        <v>2</v>
      </c>
      <c r="I17" s="22">
        <f t="shared" si="4"/>
        <v>34223</v>
      </c>
      <c r="J17" t="s">
        <v>13</v>
      </c>
    </row>
    <row r="18" spans="1:10" ht="12.75">
      <c r="A18" t="s">
        <v>7</v>
      </c>
      <c r="B18" s="1">
        <v>206236</v>
      </c>
      <c r="C18" s="45">
        <f t="shared" si="0"/>
        <v>6.844266466072258</v>
      </c>
      <c r="D18">
        <v>7</v>
      </c>
      <c r="E18" s="22">
        <f t="shared" si="1"/>
        <v>29462.285714285714</v>
      </c>
      <c r="G18" s="13">
        <f t="shared" si="2"/>
        <v>7.236350877192982</v>
      </c>
      <c r="H18" s="14">
        <f t="shared" si="3"/>
        <v>7</v>
      </c>
      <c r="I18" s="22">
        <f t="shared" si="4"/>
        <v>29462.285714285714</v>
      </c>
      <c r="J18" t="s">
        <v>7</v>
      </c>
    </row>
    <row r="19" spans="1:10" ht="12.75">
      <c r="A19" t="s">
        <v>10</v>
      </c>
      <c r="B19" s="1">
        <v>85533</v>
      </c>
      <c r="C19" s="45">
        <f t="shared" si="0"/>
        <v>2.8385473129936503</v>
      </c>
      <c r="D19">
        <v>3</v>
      </c>
      <c r="E19" s="22">
        <f t="shared" si="1"/>
        <v>28511</v>
      </c>
      <c r="G19" s="13">
        <f t="shared" si="2"/>
        <v>3.001157894736842</v>
      </c>
      <c r="H19" s="14">
        <f t="shared" si="3"/>
        <v>3</v>
      </c>
      <c r="I19" s="22">
        <f t="shared" si="4"/>
        <v>28511</v>
      </c>
      <c r="J19" t="s">
        <v>10</v>
      </c>
    </row>
    <row r="20" spans="1:10" ht="12.75">
      <c r="A20" t="s">
        <v>0</v>
      </c>
      <c r="B20" s="1">
        <v>630560</v>
      </c>
      <c r="C20" s="45">
        <f t="shared" si="0"/>
        <v>20.92612668421868</v>
      </c>
      <c r="D20">
        <v>21</v>
      </c>
      <c r="E20" s="22">
        <f t="shared" si="1"/>
        <v>30026.666666666668</v>
      </c>
      <c r="G20" s="13">
        <f t="shared" si="2"/>
        <v>22.124912280701754</v>
      </c>
      <c r="H20" s="14">
        <f t="shared" si="3"/>
        <v>22</v>
      </c>
      <c r="I20" s="22">
        <f t="shared" si="4"/>
        <v>28661.81818181818</v>
      </c>
      <c r="J20" t="s">
        <v>0</v>
      </c>
    </row>
    <row r="21" spans="1:10" ht="12.75">
      <c r="A21" s="15"/>
      <c r="B21" s="9">
        <f>SUM(B6:B20)</f>
        <v>3615920</v>
      </c>
      <c r="C21" s="9"/>
      <c r="D21" s="8">
        <f>SUM(D6:D20)</f>
        <v>120</v>
      </c>
      <c r="E21" s="25">
        <f t="shared" si="1"/>
        <v>30132.666666666668</v>
      </c>
      <c r="F21" s="11"/>
      <c r="G21" s="26" t="s">
        <v>15</v>
      </c>
      <c r="H21" s="33">
        <f>SUM(H6:H20)</f>
        <v>120</v>
      </c>
      <c r="I21" s="34"/>
      <c r="J21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Wheaton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</dc:creator>
  <cp:keywords/>
  <dc:description/>
  <cp:lastModifiedBy>Wheaton</cp:lastModifiedBy>
  <dcterms:created xsi:type="dcterms:W3CDTF">2005-09-22T02:03:43Z</dcterms:created>
  <dcterms:modified xsi:type="dcterms:W3CDTF">2014-02-16T20:40:44Z</dcterms:modified>
  <cp:category/>
  <cp:version/>
  <cp:contentType/>
  <cp:contentStatus/>
</cp:coreProperties>
</file>