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0" windowWidth="21980" windowHeight="16800" tabRatio="500" activeTab="1"/>
  </bookViews>
  <sheets>
    <sheet name="Original Scenario" sheetId="1" r:id="rId1"/>
    <sheet name="MMD Calc" sheetId="2" r:id="rId2"/>
    <sheet name="New System" sheetId="3" r:id="rId3"/>
  </sheets>
  <definedNames/>
  <calcPr fullCalcOnLoad="1"/>
</workbook>
</file>

<file path=xl/sharedStrings.xml><?xml version="1.0" encoding="utf-8"?>
<sst xmlns="http://schemas.openxmlformats.org/spreadsheetml/2006/main" count="67" uniqueCount="36">
  <si>
    <t>Nation</t>
  </si>
  <si>
    <t>Population</t>
  </si>
  <si>
    <t>Weight</t>
  </si>
  <si>
    <t>Citizen 'yes'</t>
  </si>
  <si>
    <t>Citizen 'no'</t>
  </si>
  <si>
    <t>Rep Vote</t>
  </si>
  <si>
    <t>A</t>
  </si>
  <si>
    <t>B</t>
  </si>
  <si>
    <t>C</t>
  </si>
  <si>
    <t>D</t>
  </si>
  <si>
    <t>10 M</t>
  </si>
  <si>
    <t>8 M</t>
  </si>
  <si>
    <t>6 M</t>
  </si>
  <si>
    <t>1 M</t>
  </si>
  <si>
    <t>4.1 M</t>
  </si>
  <si>
    <t>3.1 M</t>
  </si>
  <si>
    <t>9 M</t>
  </si>
  <si>
    <t>3.9 M</t>
  </si>
  <si>
    <t>2.9 M</t>
  </si>
  <si>
    <t>NO</t>
  </si>
  <si>
    <t>YES</t>
  </si>
  <si>
    <t>Total</t>
  </si>
  <si>
    <t>28 M</t>
  </si>
  <si>
    <t>11.3 M</t>
  </si>
  <si>
    <t>18.7 M</t>
  </si>
  <si>
    <t>Penrose</t>
  </si>
  <si>
    <t>sqrt Pop</t>
  </si>
  <si>
    <t>Eq Measure</t>
  </si>
  <si>
    <t>Used in MMD</t>
  </si>
  <si>
    <t>MMD</t>
  </si>
  <si>
    <t>psi*sqrt Pop</t>
  </si>
  <si>
    <t>SUM</t>
  </si>
  <si>
    <t>OUTCOME</t>
  </si>
  <si>
    <t>Proportion</t>
  </si>
  <si>
    <t>Banzhaf</t>
  </si>
  <si>
    <t>Banzhaf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</si>
</sst>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_(* #,##0.0_);_(* \(#,##0.0\);_(* &quot;-&quot;??_);_(@_)"/>
    <numFmt numFmtId="171" formatCode="_(* #,##0_);_(* \(#,##0\);_(* &quot;-&quot;??_);_(@_)"/>
    <numFmt numFmtId="172" formatCode="#,##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1" fillId="33" borderId="0" xfId="0" applyFont="1" applyFill="1" applyAlignment="1">
      <alignment horizontal="right"/>
    </xf>
    <xf numFmtId="3" fontId="1" fillId="33" borderId="0" xfId="42" applyNumberFormat="1" applyFont="1" applyFill="1" applyAlignment="1">
      <alignment horizontal="right"/>
    </xf>
    <xf numFmtId="2" fontId="1" fillId="33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165" fontId="1" fillId="34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12</xdr:row>
      <xdr:rowOff>95250</xdr:rowOff>
    </xdr:from>
    <xdr:to>
      <xdr:col>7</xdr:col>
      <xdr:colOff>0</xdr:colOff>
      <xdr:row>16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038350"/>
          <a:ext cx="3648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zoomScale="125" zoomScaleNormal="125" workbookViewId="0" topLeftCell="A1">
      <selection activeCell="F21" sqref="F21"/>
    </sheetView>
  </sheetViews>
  <sheetFormatPr defaultColWidth="11.00390625" defaultRowHeight="12.75"/>
  <cols>
    <col min="1" max="1" width="10.75390625" style="3" customWidth="1"/>
    <col min="2" max="2" width="14.125" style="3" bestFit="1" customWidth="1"/>
    <col min="3" max="6" width="10.75390625" style="3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10</v>
      </c>
      <c r="C2" s="3">
        <v>8</v>
      </c>
      <c r="D2" s="3" t="s">
        <v>13</v>
      </c>
      <c r="E2" s="3" t="s">
        <v>16</v>
      </c>
      <c r="F2" s="3" t="s">
        <v>19</v>
      </c>
    </row>
    <row r="3" spans="1:6" ht="12.75">
      <c r="A3" s="3" t="s">
        <v>7</v>
      </c>
      <c r="B3" s="3" t="s">
        <v>11</v>
      </c>
      <c r="C3" s="3">
        <v>7</v>
      </c>
      <c r="D3" s="3" t="s">
        <v>14</v>
      </c>
      <c r="E3" s="3" t="s">
        <v>17</v>
      </c>
      <c r="F3" s="3" t="s">
        <v>20</v>
      </c>
    </row>
    <row r="4" spans="1:6" ht="12.75">
      <c r="A4" s="3" t="s">
        <v>8</v>
      </c>
      <c r="B4" s="3" t="s">
        <v>12</v>
      </c>
      <c r="C4" s="3">
        <v>5</v>
      </c>
      <c r="D4" s="3" t="s">
        <v>15</v>
      </c>
      <c r="E4" s="3" t="s">
        <v>18</v>
      </c>
      <c r="F4" s="3" t="s">
        <v>20</v>
      </c>
    </row>
    <row r="5" spans="1:6" ht="12.75">
      <c r="A5" s="3" t="s">
        <v>9</v>
      </c>
      <c r="B5" s="3" t="s">
        <v>12</v>
      </c>
      <c r="C5" s="3">
        <v>4</v>
      </c>
      <c r="D5" s="3" t="s">
        <v>15</v>
      </c>
      <c r="E5" s="3" t="s">
        <v>18</v>
      </c>
      <c r="F5" s="3" t="s">
        <v>20</v>
      </c>
    </row>
    <row r="6" spans="1:6" ht="12.75">
      <c r="A6" s="2" t="s">
        <v>21</v>
      </c>
      <c r="B6" s="2" t="s">
        <v>22</v>
      </c>
      <c r="C6" s="2"/>
      <c r="D6" s="2" t="s">
        <v>23</v>
      </c>
      <c r="E6" s="2" t="s">
        <v>24</v>
      </c>
      <c r="F6" s="2"/>
    </row>
    <row r="9" spans="5:6" ht="12.75">
      <c r="E9" s="10" t="s">
        <v>32</v>
      </c>
      <c r="F9" s="10" t="s">
        <v>20</v>
      </c>
    </row>
  </sheetData>
  <sheetProtection/>
  <printOptions/>
  <pageMargins left="0.75" right="0.75" top="1" bottom="1" header="0.5" footer="0.5"/>
  <pageSetup orientation="portrait"/>
  <headerFooter alignWithMargins="0">
    <oddHeader>&amp;CSystem: [13: 8, 7, 5, 4]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125" zoomScaleNormal="125" workbookViewId="0" topLeftCell="A1">
      <selection activeCell="F19" sqref="F19"/>
    </sheetView>
  </sheetViews>
  <sheetFormatPr defaultColWidth="11.00390625" defaultRowHeight="12.75"/>
  <cols>
    <col min="1" max="1" width="8.75390625" style="0" customWidth="1"/>
    <col min="3" max="3" width="9.875" style="0" customWidth="1"/>
    <col min="4" max="4" width="8.875" style="0" customWidth="1"/>
  </cols>
  <sheetData>
    <row r="1" spans="1:7" ht="12.75">
      <c r="A1" s="3"/>
      <c r="B1" s="3"/>
      <c r="C1" s="3"/>
      <c r="D1" s="3"/>
      <c r="E1" s="3"/>
      <c r="F1" s="3"/>
      <c r="G1" s="2" t="s">
        <v>28</v>
      </c>
    </row>
    <row r="2" spans="1:7" ht="12.75">
      <c r="A2" s="2"/>
      <c r="B2" s="7" t="s">
        <v>1</v>
      </c>
      <c r="C2" s="2" t="s">
        <v>26</v>
      </c>
      <c r="D2" s="2" t="s">
        <v>25</v>
      </c>
      <c r="E2" s="2" t="s">
        <v>34</v>
      </c>
      <c r="F2" s="2" t="s">
        <v>27</v>
      </c>
      <c r="G2" s="2" t="s">
        <v>30</v>
      </c>
    </row>
    <row r="3" spans="1:7" ht="12.75">
      <c r="A3" s="3" t="s">
        <v>6</v>
      </c>
      <c r="B3" s="6">
        <v>10000000</v>
      </c>
      <c r="C3" s="5">
        <f>SQRT(B3)</f>
        <v>3162.2776601683795</v>
      </c>
      <c r="D3" s="3">
        <v>0.625</v>
      </c>
      <c r="E3" s="13">
        <f>D3/$D$7</f>
        <v>0.4166666666666667</v>
      </c>
      <c r="F3" s="4">
        <f>E3*($C$7/C3)</f>
        <v>1.4348418872845345</v>
      </c>
      <c r="G3" s="5">
        <f>D3*C3</f>
        <v>1976.4235376052372</v>
      </c>
    </row>
    <row r="4" spans="1:7" ht="12.75">
      <c r="A4" s="3" t="s">
        <v>7</v>
      </c>
      <c r="B4" s="6">
        <v>8000000</v>
      </c>
      <c r="C4" s="5">
        <f>SQRT(B4)</f>
        <v>2828.42712474619</v>
      </c>
      <c r="D4" s="3">
        <v>0.375</v>
      </c>
      <c r="E4" s="13">
        <f>D4/$D$7</f>
        <v>0.25</v>
      </c>
      <c r="F4" s="4">
        <f>E4*($C$7/C4)</f>
        <v>0.962521199079693</v>
      </c>
      <c r="G4" s="5">
        <f>D4*C4</f>
        <v>1060.6601717798212</v>
      </c>
    </row>
    <row r="5" spans="1:7" ht="12.75">
      <c r="A5" s="3" t="s">
        <v>8</v>
      </c>
      <c r="B5" s="6">
        <v>6000000</v>
      </c>
      <c r="C5" s="5">
        <f>SQRT(B5)</f>
        <v>2449.489742783178</v>
      </c>
      <c r="D5" s="3">
        <v>0.375</v>
      </c>
      <c r="E5" s="13">
        <f>D5/$D$7</f>
        <v>0.25</v>
      </c>
      <c r="F5" s="4">
        <f>E5*($C$7/C5)</f>
        <v>1.1114237467787644</v>
      </c>
      <c r="G5" s="5">
        <f>D5*C5</f>
        <v>918.5586535436917</v>
      </c>
    </row>
    <row r="6" spans="1:7" ht="12.75">
      <c r="A6" s="3" t="s">
        <v>9</v>
      </c>
      <c r="B6" s="6">
        <v>6000000</v>
      </c>
      <c r="C6" s="5">
        <f>SQRT(B6)</f>
        <v>2449.489742783178</v>
      </c>
      <c r="D6" s="3">
        <v>0.125</v>
      </c>
      <c r="E6" s="13">
        <f>D6/$D$7</f>
        <v>0.08333333333333333</v>
      </c>
      <c r="F6" s="4">
        <f>E6*($C$7/C6)</f>
        <v>0.3704745822595881</v>
      </c>
      <c r="G6" s="5">
        <f>D6*C6</f>
        <v>306.18621784789724</v>
      </c>
    </row>
    <row r="7" spans="1:7" ht="12.75">
      <c r="A7" s="2" t="s">
        <v>31</v>
      </c>
      <c r="B7" s="8">
        <f>SUM(B3:B6)</f>
        <v>30000000</v>
      </c>
      <c r="C7" s="9">
        <f>SUM(C3:C6)</f>
        <v>10889.684270480926</v>
      </c>
      <c r="D7" s="9">
        <f>SUM(D3:D6)</f>
        <v>1.5</v>
      </c>
      <c r="E7" s="9"/>
      <c r="F7" s="2"/>
      <c r="G7" s="9">
        <f>SUM(G3:G6)</f>
        <v>4261.828580776647</v>
      </c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10" t="s">
        <v>29</v>
      </c>
      <c r="G9" s="11">
        <f>(SQRT(B7)-G7)/SQRT(2*PI())</f>
        <v>484.87324848912135</v>
      </c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</sheetData>
  <sheetProtection/>
  <printOptions/>
  <pageMargins left="0.75" right="0.75" top="1" bottom="1" header="0.5" footer="0.5"/>
  <pageSetup orientation="portrait"/>
  <headerFooter alignWithMargins="0">
    <oddHeader>&amp;CSystem: [13: 8, 7, 5, 4]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="125" zoomScaleNormal="125" workbookViewId="0" topLeftCell="A1">
      <selection activeCell="D13" sqref="D13"/>
    </sheetView>
  </sheetViews>
  <sheetFormatPr defaultColWidth="11.00390625" defaultRowHeight="12.75"/>
  <cols>
    <col min="1" max="1" width="8.25390625" style="0" customWidth="1"/>
    <col min="5" max="5" width="9.625" style="0" customWidth="1"/>
  </cols>
  <sheetData>
    <row r="1" spans="1:4" ht="12.75">
      <c r="A1" s="3"/>
      <c r="B1" s="3"/>
      <c r="C1" s="3"/>
      <c r="D1" s="3"/>
    </row>
    <row r="2" spans="1:5" ht="12.75">
      <c r="A2" s="2"/>
      <c r="B2" s="7" t="s">
        <v>1</v>
      </c>
      <c r="C2" s="2" t="s">
        <v>26</v>
      </c>
      <c r="D2" s="2" t="s">
        <v>33</v>
      </c>
      <c r="E2" s="2" t="s">
        <v>2</v>
      </c>
    </row>
    <row r="3" spans="1:5" ht="12.75">
      <c r="A3" s="3" t="s">
        <v>6</v>
      </c>
      <c r="B3" s="6">
        <v>10000000</v>
      </c>
      <c r="C3" s="5">
        <f>SQRT(B3)</f>
        <v>3162.2776601683795</v>
      </c>
      <c r="D3" s="5">
        <v>0.01</v>
      </c>
      <c r="E3" s="3">
        <f>ROUND(C3*D3,0)</f>
        <v>32</v>
      </c>
    </row>
    <row r="4" spans="1:5" ht="12.75">
      <c r="A4" s="3" t="s">
        <v>7</v>
      </c>
      <c r="B4" s="6">
        <v>8000000</v>
      </c>
      <c r="C4" s="5">
        <f>SQRT(B4)</f>
        <v>2828.42712474619</v>
      </c>
      <c r="D4" s="5">
        <f>D3</f>
        <v>0.01</v>
      </c>
      <c r="E4" s="3">
        <f>ROUND(C4*D4,0)</f>
        <v>28</v>
      </c>
    </row>
    <row r="5" spans="1:5" ht="12.75">
      <c r="A5" s="3" t="s">
        <v>8</v>
      </c>
      <c r="B5" s="6">
        <v>6000000</v>
      </c>
      <c r="C5" s="5">
        <f>SQRT(B5)</f>
        <v>2449.489742783178</v>
      </c>
      <c r="D5" s="5">
        <f>D4</f>
        <v>0.01</v>
      </c>
      <c r="E5" s="3">
        <f>ROUND(C5*D5,0)</f>
        <v>24</v>
      </c>
    </row>
    <row r="6" spans="1:5" ht="12.75">
      <c r="A6" s="3" t="s">
        <v>9</v>
      </c>
      <c r="B6" s="6">
        <v>6000000</v>
      </c>
      <c r="C6" s="5">
        <f>SQRT(B6)</f>
        <v>2449.489742783178</v>
      </c>
      <c r="D6" s="5">
        <f>D5</f>
        <v>0.01</v>
      </c>
      <c r="E6" s="3">
        <f>ROUND(C6*D6,0)</f>
        <v>24</v>
      </c>
    </row>
    <row r="7" spans="1:5" ht="12.75">
      <c r="A7" s="2" t="s">
        <v>31</v>
      </c>
      <c r="B7" s="8">
        <f>SUM(B3:B6)</f>
        <v>30000000</v>
      </c>
      <c r="C7" s="9">
        <f>SUM(C3:C6)</f>
        <v>10889.684270480926</v>
      </c>
      <c r="D7" s="9"/>
      <c r="E7" s="12">
        <f>SUM(E3:E6)</f>
        <v>108</v>
      </c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6" ht="12.75">
      <c r="A11" s="3"/>
      <c r="B11" s="3"/>
      <c r="C11" s="3"/>
      <c r="D11" s="3"/>
      <c r="E11" s="3"/>
      <c r="F11" s="3"/>
    </row>
    <row r="15" spans="1:7" ht="12.75">
      <c r="A15" s="3"/>
      <c r="B15" s="3"/>
      <c r="C15" s="3"/>
      <c r="D15" s="3"/>
      <c r="E15" s="3"/>
      <c r="F15" s="3"/>
      <c r="G15" s="2" t="s">
        <v>28</v>
      </c>
    </row>
    <row r="16" spans="1:7" ht="12.75">
      <c r="A16" s="2"/>
      <c r="B16" s="7" t="s">
        <v>1</v>
      </c>
      <c r="C16" s="2" t="s">
        <v>26</v>
      </c>
      <c r="D16" s="2" t="s">
        <v>25</v>
      </c>
      <c r="E16" s="2" t="s">
        <v>35</v>
      </c>
      <c r="F16" s="2" t="s">
        <v>27</v>
      </c>
      <c r="G16" s="2" t="s">
        <v>30</v>
      </c>
    </row>
    <row r="17" spans="1:7" ht="12.75">
      <c r="A17" s="3" t="s">
        <v>6</v>
      </c>
      <c r="B17" s="6">
        <v>10000000</v>
      </c>
      <c r="C17" s="5">
        <f>SQRT(B17)</f>
        <v>3162.2776601683795</v>
      </c>
      <c r="D17" s="3">
        <v>0.75</v>
      </c>
      <c r="E17" s="13">
        <f>D17/$D$21</f>
        <v>0.5</v>
      </c>
      <c r="F17" s="4">
        <f>E17*$C$21/C17</f>
        <v>1.7218102647414413</v>
      </c>
      <c r="G17" s="5">
        <f>D17*C17</f>
        <v>2371.7082451262845</v>
      </c>
    </row>
    <row r="18" spans="1:7" ht="12.75">
      <c r="A18" s="3" t="s">
        <v>7</v>
      </c>
      <c r="B18" s="6">
        <v>8000000</v>
      </c>
      <c r="C18" s="5">
        <f>SQRT(B18)</f>
        <v>2828.42712474619</v>
      </c>
      <c r="D18" s="3">
        <v>0.25</v>
      </c>
      <c r="E18" s="13">
        <f>D18/$D$21</f>
        <v>0.16666666666666666</v>
      </c>
      <c r="F18" s="4">
        <f>E18*$C$21/C18</f>
        <v>0.6416807993864619</v>
      </c>
      <c r="G18" s="5">
        <f>D18*C18</f>
        <v>707.1067811865476</v>
      </c>
    </row>
    <row r="19" spans="1:7" ht="12.75">
      <c r="A19" s="3" t="s">
        <v>8</v>
      </c>
      <c r="B19" s="6">
        <v>6000000</v>
      </c>
      <c r="C19" s="5">
        <f>SQRT(B19)</f>
        <v>2449.489742783178</v>
      </c>
      <c r="D19" s="3">
        <v>0.25</v>
      </c>
      <c r="E19" s="13">
        <f>D19/$D$21</f>
        <v>0.16666666666666666</v>
      </c>
      <c r="F19" s="4">
        <f>E19*$C$21/C19</f>
        <v>0.7409491645191763</v>
      </c>
      <c r="G19" s="5">
        <f>D19*C19</f>
        <v>612.3724356957945</v>
      </c>
    </row>
    <row r="20" spans="1:7" ht="12.75">
      <c r="A20" s="3" t="s">
        <v>9</v>
      </c>
      <c r="B20" s="6">
        <v>6000000</v>
      </c>
      <c r="C20" s="5">
        <f>SQRT(B20)</f>
        <v>2449.489742783178</v>
      </c>
      <c r="D20" s="3">
        <v>0.25</v>
      </c>
      <c r="E20" s="13">
        <f>D20/$D$21</f>
        <v>0.16666666666666666</v>
      </c>
      <c r="F20" s="4">
        <f>E20*$C$21/C20</f>
        <v>0.7409491645191763</v>
      </c>
      <c r="G20" s="5">
        <f>D20*C20</f>
        <v>612.3724356957945</v>
      </c>
    </row>
    <row r="21" spans="1:7" ht="12.75">
      <c r="A21" s="2" t="s">
        <v>31</v>
      </c>
      <c r="B21" s="8">
        <f>SUM(B17:B20)</f>
        <v>30000000</v>
      </c>
      <c r="C21" s="9">
        <f>SUM(C17:C20)</f>
        <v>10889.684270480926</v>
      </c>
      <c r="D21" s="9">
        <f>SUM(D17:D20)</f>
        <v>1.5</v>
      </c>
      <c r="E21" s="9"/>
      <c r="F21" s="2"/>
      <c r="G21" s="9">
        <f>SUM(G17:G20)</f>
        <v>4303.559897704421</v>
      </c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10" t="s">
        <v>29</v>
      </c>
      <c r="G23" s="11">
        <f>(SQRT(B21)-G21)/SQRT(2*PI())</f>
        <v>468.22486174980025</v>
      </c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</sheetData>
  <sheetProtection/>
  <printOptions/>
  <pageMargins left="0.75" right="0.75" top="1" bottom="1" header="0.5" footer="0.5"/>
  <pageSetup orientation="portrait"/>
  <headerFooter alignWithMargins="0">
    <oddHeader>&amp;CSystem: [55: 32, 28, 24, 24]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Wheaton</cp:lastModifiedBy>
  <dcterms:created xsi:type="dcterms:W3CDTF">2007-09-16T23:50:35Z</dcterms:created>
  <dcterms:modified xsi:type="dcterms:W3CDTF">2014-02-14T13:21:28Z</dcterms:modified>
  <cp:category/>
  <cp:version/>
  <cp:contentType/>
  <cp:contentStatus/>
</cp:coreProperties>
</file>