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80" windowWidth="21600" windowHeight="167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<sst xmlns="http://schemas.openxmlformats.org/spreadsheetml/2006/main" count="57" uniqueCount="27">
  <si>
    <t xml:space="preserve">Province </t>
  </si>
  <si>
    <t xml:space="preserve">Eastern Cape </t>
  </si>
  <si>
    <t xml:space="preserve">Free State </t>
  </si>
  <si>
    <t xml:space="preserve">Gauteng </t>
  </si>
  <si>
    <t xml:space="preserve">KwaZulu-Natal </t>
  </si>
  <si>
    <t xml:space="preserve">Limpopo </t>
  </si>
  <si>
    <t xml:space="preserve">Mpumalanga </t>
  </si>
  <si>
    <t xml:space="preserve">Northern Cape </t>
  </si>
  <si>
    <t xml:space="preserve">Western Cape </t>
  </si>
  <si>
    <t>TOTAL</t>
  </si>
  <si>
    <t>Droop Quota</t>
  </si>
  <si>
    <t>(200 Seats)</t>
  </si>
  <si>
    <t>Quota</t>
  </si>
  <si>
    <t>Round</t>
  </si>
  <si>
    <t>Down</t>
  </si>
  <si>
    <t>Largest</t>
  </si>
  <si>
    <t>Remainder</t>
  </si>
  <si>
    <t>Remainders</t>
  </si>
  <si>
    <t># Seats</t>
  </si>
  <si>
    <t>Votes in 2004 Election</t>
  </si>
  <si>
    <t>Population in South Africa based on 2001 Census</t>
  </si>
  <si>
    <t>Comparison</t>
  </si>
  <si>
    <t>% Voted</t>
  </si>
  <si>
    <t>Population</t>
  </si>
  <si>
    <t>Votes</t>
  </si>
  <si>
    <t xml:space="preserve">Based on </t>
  </si>
  <si>
    <t xml:space="preserve">North West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</si>
</sst>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165" fontId="1" fillId="3" borderId="0" xfId="15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6" fontId="0" fillId="0" borderId="0" xfId="21" applyNumberFormat="1" applyAlignment="1">
      <alignment/>
    </xf>
    <xf numFmtId="165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workbookViewId="0" topLeftCell="A1">
      <selection activeCell="I35" sqref="I35"/>
    </sheetView>
  </sheetViews>
  <sheetFormatPr defaultColWidth="11.00390625" defaultRowHeight="12.75"/>
  <cols>
    <col min="1" max="1" width="12.375" style="0" customWidth="1"/>
    <col min="2" max="2" width="11.00390625" style="0" customWidth="1"/>
  </cols>
  <sheetData>
    <row r="1" ht="12.75">
      <c r="A1" s="10" t="s">
        <v>20</v>
      </c>
    </row>
    <row r="3" spans="4:7" ht="12.75">
      <c r="D3" s="7" t="s">
        <v>13</v>
      </c>
      <c r="E3" s="7"/>
      <c r="F3" s="7" t="s">
        <v>15</v>
      </c>
      <c r="G3" s="7"/>
    </row>
    <row r="4" spans="1:7" ht="12.75">
      <c r="A4" s="3" t="s">
        <v>0</v>
      </c>
      <c r="B4" s="4">
        <v>2001</v>
      </c>
      <c r="C4" s="7" t="s">
        <v>12</v>
      </c>
      <c r="D4" s="7" t="s">
        <v>14</v>
      </c>
      <c r="E4" s="7" t="s">
        <v>16</v>
      </c>
      <c r="F4" s="7" t="s">
        <v>17</v>
      </c>
      <c r="G4" s="7" t="s">
        <v>18</v>
      </c>
    </row>
    <row r="5" spans="1:7" ht="12.75">
      <c r="A5" t="s">
        <v>1</v>
      </c>
      <c r="B5" s="1">
        <v>6436763</v>
      </c>
      <c r="C5" s="6">
        <f>B5/$B$16</f>
        <v>28.86647920927062</v>
      </c>
      <c r="D5" s="5">
        <f>TRUNC(C5)</f>
        <v>28</v>
      </c>
      <c r="E5" s="6">
        <f>C5-D5</f>
        <v>0.8664792092706186</v>
      </c>
      <c r="F5">
        <v>1</v>
      </c>
      <c r="G5" s="5">
        <f>D5+F5</f>
        <v>29</v>
      </c>
    </row>
    <row r="6" spans="1:7" ht="12.75">
      <c r="A6" t="s">
        <v>2</v>
      </c>
      <c r="B6" s="1">
        <v>2706775</v>
      </c>
      <c r="C6" s="6">
        <f aca="true" t="shared" si="0" ref="C6:C13">B6/$B$16</f>
        <v>12.13887543500879</v>
      </c>
      <c r="D6" s="5">
        <f aca="true" t="shared" si="1" ref="D6:D13">TRUNC(C6)</f>
        <v>12</v>
      </c>
      <c r="E6" s="6">
        <f aca="true" t="shared" si="2" ref="E6:E13">C6-D6</f>
        <v>0.1388754350087904</v>
      </c>
      <c r="G6" s="5">
        <f aca="true" t="shared" si="3" ref="G6:G13">D6+F6</f>
        <v>12</v>
      </c>
    </row>
    <row r="7" spans="1:7" ht="12.75">
      <c r="A7" t="s">
        <v>3</v>
      </c>
      <c r="B7" s="1">
        <v>8837178</v>
      </c>
      <c r="C7" s="6">
        <f t="shared" si="0"/>
        <v>39.63144440856743</v>
      </c>
      <c r="D7" s="5">
        <f t="shared" si="1"/>
        <v>39</v>
      </c>
      <c r="E7" s="6">
        <f t="shared" si="2"/>
        <v>0.6314444085674324</v>
      </c>
      <c r="G7" s="5">
        <f t="shared" si="3"/>
        <v>39</v>
      </c>
    </row>
    <row r="8" spans="1:7" ht="12.75">
      <c r="A8" t="s">
        <v>4</v>
      </c>
      <c r="B8" s="1">
        <v>9426017</v>
      </c>
      <c r="C8" s="6">
        <f t="shared" si="0"/>
        <v>42.27216750977649</v>
      </c>
      <c r="D8" s="5">
        <f t="shared" si="1"/>
        <v>42</v>
      </c>
      <c r="E8" s="6">
        <f t="shared" si="2"/>
        <v>0.2721675097764873</v>
      </c>
      <c r="G8" s="5">
        <f t="shared" si="3"/>
        <v>42</v>
      </c>
    </row>
    <row r="9" spans="1:7" ht="12.75">
      <c r="A9" t="s">
        <v>5</v>
      </c>
      <c r="B9" s="1">
        <v>5273642</v>
      </c>
      <c r="C9" s="6">
        <f t="shared" si="0"/>
        <v>23.650315717719657</v>
      </c>
      <c r="D9" s="5">
        <f t="shared" si="1"/>
        <v>23</v>
      </c>
      <c r="E9" s="6">
        <f t="shared" si="2"/>
        <v>0.650315717719657</v>
      </c>
      <c r="F9">
        <v>1</v>
      </c>
      <c r="G9" s="5">
        <f t="shared" si="3"/>
        <v>24</v>
      </c>
    </row>
    <row r="10" spans="1:7" ht="12.75">
      <c r="A10" t="s">
        <v>6</v>
      </c>
      <c r="B10" s="1">
        <v>3122990</v>
      </c>
      <c r="C10" s="6">
        <f t="shared" si="0"/>
        <v>14.005444336813405</v>
      </c>
      <c r="D10" s="5">
        <f t="shared" si="1"/>
        <v>14</v>
      </c>
      <c r="E10" s="6">
        <f t="shared" si="2"/>
        <v>0.0054443368134045045</v>
      </c>
      <c r="G10" s="5">
        <f t="shared" si="3"/>
        <v>14</v>
      </c>
    </row>
    <row r="11" spans="1:7" ht="12.75">
      <c r="A11" t="s">
        <v>7</v>
      </c>
      <c r="B11" s="1">
        <v>822727</v>
      </c>
      <c r="C11" s="6">
        <f t="shared" si="0"/>
        <v>3.6896234707422955</v>
      </c>
      <c r="D11" s="5">
        <f t="shared" si="1"/>
        <v>3</v>
      </c>
      <c r="E11" s="6">
        <f t="shared" si="2"/>
        <v>0.6896234707422955</v>
      </c>
      <c r="F11">
        <v>1</v>
      </c>
      <c r="G11" s="5">
        <f t="shared" si="3"/>
        <v>4</v>
      </c>
    </row>
    <row r="12" spans="1:7" ht="12.75">
      <c r="A12" t="s">
        <v>26</v>
      </c>
      <c r="B12" s="1">
        <v>3669349</v>
      </c>
      <c r="C12" s="6">
        <f t="shared" si="0"/>
        <v>16.45566049582033</v>
      </c>
      <c r="D12" s="5">
        <f t="shared" si="1"/>
        <v>16</v>
      </c>
      <c r="E12" s="6">
        <f t="shared" si="2"/>
        <v>0.45566049582032875</v>
      </c>
      <c r="G12" s="5">
        <f t="shared" si="3"/>
        <v>16</v>
      </c>
    </row>
    <row r="13" spans="1:7" ht="12.75">
      <c r="A13" t="s">
        <v>8</v>
      </c>
      <c r="B13" s="1">
        <v>4524335</v>
      </c>
      <c r="C13" s="6">
        <f t="shared" si="0"/>
        <v>20.28995353926739</v>
      </c>
      <c r="D13" s="5">
        <f t="shared" si="1"/>
        <v>20</v>
      </c>
      <c r="E13" s="6">
        <f t="shared" si="2"/>
        <v>0.2899535392673904</v>
      </c>
      <c r="G13" s="5">
        <f t="shared" si="3"/>
        <v>20</v>
      </c>
    </row>
    <row r="14" spans="1:7" ht="12.75">
      <c r="A14" s="3" t="s">
        <v>9</v>
      </c>
      <c r="B14" s="4">
        <f>SUM(B5:B13)</f>
        <v>44819776</v>
      </c>
      <c r="C14" s="2"/>
      <c r="D14" s="4">
        <f>SUM(D5:D13)</f>
        <v>197</v>
      </c>
      <c r="E14" s="2"/>
      <c r="F14" s="2"/>
      <c r="G14" s="4">
        <f>SUM(G5:G13)</f>
        <v>200</v>
      </c>
    </row>
    <row r="16" spans="1:2" ht="12.75">
      <c r="A16" s="8" t="s">
        <v>10</v>
      </c>
      <c r="B16" s="9">
        <f>TRUNC(B14/201)+1</f>
        <v>222984</v>
      </c>
    </row>
    <row r="17" spans="1:2" ht="12.75">
      <c r="A17" s="8" t="s">
        <v>11</v>
      </c>
      <c r="B17" s="8"/>
    </row>
    <row r="18" spans="1:7" ht="13.5" thickBot="1">
      <c r="A18" s="12"/>
      <c r="B18" s="12"/>
      <c r="C18" s="12"/>
      <c r="D18" s="12"/>
      <c r="E18" s="12"/>
      <c r="F18" s="12"/>
      <c r="G18" s="12"/>
    </row>
    <row r="19" spans="1:7" ht="12.75">
      <c r="A19" s="11"/>
      <c r="B19" s="11"/>
      <c r="C19" s="11"/>
      <c r="D19" s="11"/>
      <c r="E19" s="11"/>
      <c r="F19" s="11"/>
      <c r="G19" s="11"/>
    </row>
    <row r="20" ht="12.75">
      <c r="A20" s="10" t="s">
        <v>19</v>
      </c>
    </row>
    <row r="22" spans="4:7" ht="12.75">
      <c r="D22" s="7" t="s">
        <v>13</v>
      </c>
      <c r="E22" s="7"/>
      <c r="F22" s="7" t="s">
        <v>15</v>
      </c>
      <c r="G22" s="7"/>
    </row>
    <row r="23" spans="1:7" ht="12.75">
      <c r="A23" s="3" t="s">
        <v>0</v>
      </c>
      <c r="B23" s="4">
        <v>2001</v>
      </c>
      <c r="C23" s="7" t="s">
        <v>12</v>
      </c>
      <c r="D23" s="7" t="s">
        <v>14</v>
      </c>
      <c r="E23" s="7" t="s">
        <v>16</v>
      </c>
      <c r="F23" s="7" t="s">
        <v>17</v>
      </c>
      <c r="G23" s="7" t="s">
        <v>18</v>
      </c>
    </row>
    <row r="24" spans="1:7" ht="12.75">
      <c r="A24" t="s">
        <v>1</v>
      </c>
      <c r="B24" s="1">
        <v>2849486</v>
      </c>
      <c r="C24" s="6">
        <f>B24/$B$35</f>
        <v>27.7022972749633</v>
      </c>
      <c r="D24" s="5">
        <f>TRUNC(C24)</f>
        <v>27</v>
      </c>
      <c r="E24" s="6">
        <f>C24-D24</f>
        <v>0.7022972749632999</v>
      </c>
      <c r="F24">
        <v>1</v>
      </c>
      <c r="G24" s="5">
        <f>D24+F24</f>
        <v>28</v>
      </c>
    </row>
    <row r="25" spans="1:7" ht="12.75">
      <c r="A25" t="s">
        <v>2</v>
      </c>
      <c r="B25" s="1">
        <v>1321195</v>
      </c>
      <c r="C25" s="6">
        <f aca="true" t="shared" si="4" ref="C25:C32">B25/$B$35</f>
        <v>12.844469721274342</v>
      </c>
      <c r="D25" s="5">
        <f aca="true" t="shared" si="5" ref="D25:D32">TRUNC(C25)</f>
        <v>12</v>
      </c>
      <c r="E25" s="6">
        <f aca="true" t="shared" si="6" ref="E25:E32">C25-D25</f>
        <v>0.8444697212743417</v>
      </c>
      <c r="F25">
        <v>1</v>
      </c>
      <c r="G25" s="5">
        <f aca="true" t="shared" si="7" ref="G25:G32">D25+F25</f>
        <v>13</v>
      </c>
    </row>
    <row r="26" spans="1:7" ht="12.75">
      <c r="A26" t="s">
        <v>3</v>
      </c>
      <c r="B26" s="1">
        <v>4650594</v>
      </c>
      <c r="C26" s="6">
        <f t="shared" si="4"/>
        <v>45.21241286785079</v>
      </c>
      <c r="D26" s="5">
        <f t="shared" si="5"/>
        <v>45</v>
      </c>
      <c r="E26" s="6">
        <f t="shared" si="6"/>
        <v>0.21241286785078728</v>
      </c>
      <c r="G26" s="5">
        <f t="shared" si="7"/>
        <v>45</v>
      </c>
    </row>
    <row r="27" spans="1:7" ht="12.75">
      <c r="A27" t="s">
        <v>4</v>
      </c>
      <c r="B27" s="1">
        <v>3819864</v>
      </c>
      <c r="C27" s="6">
        <f t="shared" si="4"/>
        <v>37.13617406013941</v>
      </c>
      <c r="D27" s="5">
        <f t="shared" si="5"/>
        <v>37</v>
      </c>
      <c r="E27" s="6">
        <f t="shared" si="6"/>
        <v>0.13617406013941036</v>
      </c>
      <c r="G27" s="5">
        <f t="shared" si="7"/>
        <v>37</v>
      </c>
    </row>
    <row r="28" spans="1:7" ht="12.75">
      <c r="A28" t="s">
        <v>5</v>
      </c>
      <c r="B28" s="1">
        <v>2187912</v>
      </c>
      <c r="C28" s="6">
        <f t="shared" si="4"/>
        <v>21.270569020328406</v>
      </c>
      <c r="D28" s="5">
        <f t="shared" si="5"/>
        <v>21</v>
      </c>
      <c r="E28" s="6">
        <f t="shared" si="6"/>
        <v>0.2705690203284057</v>
      </c>
      <c r="G28" s="5">
        <f t="shared" si="7"/>
        <v>21</v>
      </c>
    </row>
    <row r="29" spans="1:7" ht="12.75">
      <c r="A29" t="s">
        <v>6</v>
      </c>
      <c r="B29" s="1">
        <v>1442472</v>
      </c>
      <c r="C29" s="6">
        <f t="shared" si="4"/>
        <v>14.02350745180389</v>
      </c>
      <c r="D29" s="5">
        <f t="shared" si="5"/>
        <v>14</v>
      </c>
      <c r="E29" s="6">
        <f t="shared" si="6"/>
        <v>0.02350745180389069</v>
      </c>
      <c r="G29" s="5">
        <f t="shared" si="7"/>
        <v>14</v>
      </c>
    </row>
    <row r="30" spans="1:7" ht="12.75">
      <c r="A30" t="s">
        <v>7</v>
      </c>
      <c r="B30" s="1">
        <v>433591</v>
      </c>
      <c r="C30" s="6">
        <f t="shared" si="4"/>
        <v>4.215309981431252</v>
      </c>
      <c r="D30" s="5">
        <f t="shared" si="5"/>
        <v>4</v>
      </c>
      <c r="E30" s="6">
        <f t="shared" si="6"/>
        <v>0.21530998143125224</v>
      </c>
      <c r="G30" s="5">
        <f t="shared" si="7"/>
        <v>4</v>
      </c>
    </row>
    <row r="31" spans="1:7" ht="12.75">
      <c r="A31" t="s">
        <v>26</v>
      </c>
      <c r="B31" s="1">
        <v>1749529</v>
      </c>
      <c r="C31" s="6">
        <f t="shared" si="4"/>
        <v>17.008671897026083</v>
      </c>
      <c r="D31" s="5">
        <f t="shared" si="5"/>
        <v>17</v>
      </c>
      <c r="E31" s="6">
        <f t="shared" si="6"/>
        <v>0.008671897026083286</v>
      </c>
      <c r="G31" s="5">
        <f t="shared" si="7"/>
        <v>17</v>
      </c>
    </row>
    <row r="32" spans="1:7" ht="12.75">
      <c r="A32" t="s">
        <v>8</v>
      </c>
      <c r="B32" s="1">
        <v>2220283</v>
      </c>
      <c r="C32" s="6">
        <f t="shared" si="4"/>
        <v>21.585275274399432</v>
      </c>
      <c r="D32" s="5">
        <f t="shared" si="5"/>
        <v>21</v>
      </c>
      <c r="E32" s="6">
        <f t="shared" si="6"/>
        <v>0.5852752743994323</v>
      </c>
      <c r="G32" s="5">
        <f t="shared" si="7"/>
        <v>21</v>
      </c>
    </row>
    <row r="33" spans="1:7" ht="12.75">
      <c r="A33" s="3" t="s">
        <v>9</v>
      </c>
      <c r="B33" s="4">
        <f>SUM(B24:B32)</f>
        <v>20674926</v>
      </c>
      <c r="C33" s="2"/>
      <c r="D33" s="4">
        <f>SUM(D24:D32)</f>
        <v>198</v>
      </c>
      <c r="E33" s="2"/>
      <c r="F33" s="2"/>
      <c r="G33" s="4">
        <f>SUM(G24:G32)</f>
        <v>200</v>
      </c>
    </row>
    <row r="35" spans="1:2" ht="12.75">
      <c r="A35" s="8" t="s">
        <v>10</v>
      </c>
      <c r="B35" s="9">
        <f>TRUNC(B33/201)+1</f>
        <v>102861</v>
      </c>
    </row>
    <row r="36" spans="1:2" ht="12.75">
      <c r="A36" s="8" t="s">
        <v>11</v>
      </c>
      <c r="B36" s="8"/>
    </row>
    <row r="37" spans="1:7" ht="13.5" thickBot="1">
      <c r="A37" s="12"/>
      <c r="B37" s="12"/>
      <c r="C37" s="12"/>
      <c r="D37" s="12"/>
      <c r="E37" s="12"/>
      <c r="F37" s="12"/>
      <c r="G37" s="12"/>
    </row>
    <row r="40" ht="12.75">
      <c r="A40" s="10" t="s">
        <v>21</v>
      </c>
    </row>
    <row r="42" spans="1:4" ht="12.75">
      <c r="A42" s="10"/>
      <c r="B42" s="10"/>
      <c r="C42" s="15" t="s">
        <v>25</v>
      </c>
      <c r="D42" s="15"/>
    </row>
    <row r="43" spans="1:4" ht="12.75">
      <c r="A43" s="3" t="s">
        <v>0</v>
      </c>
      <c r="B43" s="3" t="s">
        <v>22</v>
      </c>
      <c r="C43" s="16" t="s">
        <v>23</v>
      </c>
      <c r="D43" s="16" t="s">
        <v>24</v>
      </c>
    </row>
    <row r="44" spans="1:4" ht="12.75">
      <c r="A44" t="s">
        <v>1</v>
      </c>
      <c r="B44" s="13">
        <f>B24/B5</f>
        <v>0.4426892834177676</v>
      </c>
      <c r="C44" s="14">
        <f>G5</f>
        <v>29</v>
      </c>
      <c r="D44" s="14">
        <f>G24</f>
        <v>28</v>
      </c>
    </row>
    <row r="45" spans="1:4" ht="12.75">
      <c r="A45" t="s">
        <v>2</v>
      </c>
      <c r="B45" s="13">
        <f aca="true" t="shared" si="8" ref="B45:B52">B25/B6</f>
        <v>0.4881066952369517</v>
      </c>
      <c r="C45" s="14">
        <f aca="true" t="shared" si="9" ref="C45:C52">G6</f>
        <v>12</v>
      </c>
      <c r="D45" s="14">
        <f aca="true" t="shared" si="10" ref="D45:D52">G25</f>
        <v>13</v>
      </c>
    </row>
    <row r="46" spans="1:4" ht="12.75">
      <c r="A46" t="s">
        <v>3</v>
      </c>
      <c r="B46" s="13">
        <f t="shared" si="8"/>
        <v>0.526253290360339</v>
      </c>
      <c r="C46" s="14">
        <f t="shared" si="9"/>
        <v>39</v>
      </c>
      <c r="D46" s="14">
        <f t="shared" si="10"/>
        <v>45</v>
      </c>
    </row>
    <row r="47" spans="1:4" ht="12.75">
      <c r="A47" t="s">
        <v>4</v>
      </c>
      <c r="B47" s="13">
        <f t="shared" si="8"/>
        <v>0.4052468821136223</v>
      </c>
      <c r="C47" s="14">
        <f t="shared" si="9"/>
        <v>42</v>
      </c>
      <c r="D47" s="14">
        <f t="shared" si="10"/>
        <v>37</v>
      </c>
    </row>
    <row r="48" spans="1:4" ht="12.75">
      <c r="A48" t="s">
        <v>5</v>
      </c>
      <c r="B48" s="13">
        <f t="shared" si="8"/>
        <v>0.4148768536051556</v>
      </c>
      <c r="C48" s="14">
        <f t="shared" si="9"/>
        <v>24</v>
      </c>
      <c r="D48" s="14">
        <f t="shared" si="10"/>
        <v>21</v>
      </c>
    </row>
    <row r="49" spans="1:4" ht="12.75">
      <c r="A49" t="s">
        <v>6</v>
      </c>
      <c r="B49" s="13">
        <f t="shared" si="8"/>
        <v>0.4618881264429281</v>
      </c>
      <c r="C49" s="14">
        <f t="shared" si="9"/>
        <v>14</v>
      </c>
      <c r="D49" s="14">
        <f t="shared" si="10"/>
        <v>14</v>
      </c>
    </row>
    <row r="50" spans="1:4" ht="12.75">
      <c r="A50" t="s">
        <v>7</v>
      </c>
      <c r="B50" s="13">
        <f t="shared" si="8"/>
        <v>0.5270168597845944</v>
      </c>
      <c r="C50" s="14">
        <f t="shared" si="9"/>
        <v>4</v>
      </c>
      <c r="D50" s="14">
        <f t="shared" si="10"/>
        <v>4</v>
      </c>
    </row>
    <row r="51" spans="1:4" ht="12.75">
      <c r="A51" t="s">
        <v>26</v>
      </c>
      <c r="B51" s="13">
        <f t="shared" si="8"/>
        <v>0.4767954751646682</v>
      </c>
      <c r="C51" s="14">
        <f t="shared" si="9"/>
        <v>16</v>
      </c>
      <c r="D51" s="14">
        <f t="shared" si="10"/>
        <v>17</v>
      </c>
    </row>
    <row r="52" spans="1:4" ht="12.75">
      <c r="A52" t="s">
        <v>8</v>
      </c>
      <c r="B52" s="13">
        <f t="shared" si="8"/>
        <v>0.49074239639637646</v>
      </c>
      <c r="C52" s="14">
        <f t="shared" si="9"/>
        <v>20</v>
      </c>
      <c r="D52" s="14">
        <f t="shared" si="10"/>
        <v>21</v>
      </c>
    </row>
    <row r="53" spans="1:4" ht="12.75">
      <c r="A53" s="2"/>
      <c r="B53" s="2"/>
      <c r="C53" s="2"/>
      <c r="D53" s="2"/>
    </row>
  </sheetData>
  <mergeCells count="1">
    <mergeCell ref="C42:D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2007-10-10T16:47:19Z</dcterms:created>
  <cp:category/>
  <cp:version/>
  <cp:contentType/>
  <cp:contentStatus/>
</cp:coreProperties>
</file>